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sheena/Desktop/TRANSFORMING ENERGY/"/>
    </mc:Choice>
  </mc:AlternateContent>
  <xr:revisionPtr revIDLastSave="0" documentId="8_{EE64C6D0-CCFC-3B43-8842-AD78B9BC45F0}" xr6:coauthVersionLast="47" xr6:coauthVersionMax="47" xr10:uidLastSave="{00000000-0000-0000-0000-000000000000}"/>
  <bookViews>
    <workbookView xWindow="280" yWindow="860" windowWidth="27220" windowHeight="17800" tabRatio="500"/>
  </bookViews>
  <sheets>
    <sheet name="i" sheetId="2" r:id="rId1"/>
    <sheet name="Sheet1" sheetId="3" r:id="rId2"/>
  </sheets>
  <externalReferences>
    <externalReference r:id="rId3"/>
  </externalReferences>
  <definedNames>
    <definedName name="EEI_lighting">[1]EEI!$A$36:$B$41</definedName>
    <definedName name="EEI_prof_refrig">[1]EEI!$A$2:$C$13</definedName>
    <definedName name="EEI_refrigerators">[1]EEI!$A$23:$E$32</definedName>
    <definedName name="Eff_IE2">[1]EEI!$F$134:$I$157</definedName>
    <definedName name="Eff_IE3">[1]EEI!$A$134:$D$157</definedName>
    <definedName name="Eff_old_gasboilers">[1]EEI!$A$49:$B$50</definedName>
    <definedName name="MN_professional_refrigerators">[1]EEI!$E$2:$G$6</definedName>
    <definedName name="MN_refrigerators">[1]EEI!$I$16:$K$26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2" l="1"/>
  <c r="N35" i="2" s="1"/>
  <c r="M36" i="2"/>
  <c r="N36" i="2" s="1"/>
  <c r="M37" i="2"/>
  <c r="N37" i="2" s="1"/>
  <c r="M38" i="2"/>
  <c r="N38" i="2" s="1"/>
  <c r="M39" i="2"/>
  <c r="N39" i="2" s="1"/>
  <c r="M29" i="2"/>
  <c r="N29" i="2" s="1"/>
  <c r="M28" i="2"/>
  <c r="N28" i="2" s="1"/>
  <c r="M27" i="2"/>
  <c r="N27" i="2" s="1"/>
  <c r="M26" i="2"/>
  <c r="N26" i="2" s="1"/>
  <c r="M25" i="2"/>
  <c r="N25" i="2" s="1"/>
  <c r="M24" i="2"/>
  <c r="N24" i="2" s="1"/>
  <c r="M23" i="2"/>
  <c r="N23" i="2" s="1"/>
  <c r="M22" i="2"/>
  <c r="N22" i="2" s="1"/>
  <c r="M21" i="2"/>
  <c r="N21" i="2" s="1"/>
  <c r="M43" i="2" l="1"/>
  <c r="M47" i="2" s="1"/>
</calcChain>
</file>

<file path=xl/sharedStrings.xml><?xml version="1.0" encoding="utf-8"?>
<sst xmlns="http://schemas.openxmlformats.org/spreadsheetml/2006/main" count="51" uniqueCount="45">
  <si>
    <t>Detailed equipment list report</t>
  </si>
  <si>
    <t>Date</t>
  </si>
  <si>
    <t>#</t>
  </si>
  <si>
    <t>equipment category</t>
  </si>
  <si>
    <t>Asset description</t>
  </si>
  <si>
    <t>Comments</t>
  </si>
  <si>
    <t>name</t>
  </si>
  <si>
    <t>location</t>
  </si>
  <si>
    <t>number of units</t>
  </si>
  <si>
    <t>date of manufacture</t>
  </si>
  <si>
    <t>rated power (kW)</t>
  </si>
  <si>
    <t>number of hours per year</t>
  </si>
  <si>
    <t>Contact name</t>
  </si>
  <si>
    <t>Address</t>
  </si>
  <si>
    <t>Role</t>
  </si>
  <si>
    <t>Email</t>
  </si>
  <si>
    <t>Client name</t>
  </si>
  <si>
    <t>description</t>
  </si>
  <si>
    <t>Energy Assessment details</t>
  </si>
  <si>
    <t>kWh per year</t>
  </si>
  <si>
    <t>night use</t>
  </si>
  <si>
    <t>heating</t>
  </si>
  <si>
    <t>£ per year</t>
  </si>
  <si>
    <t>gas boilers</t>
  </si>
  <si>
    <t>gas direct heater</t>
  </si>
  <si>
    <t>AC units</t>
  </si>
  <si>
    <t>fridges</t>
  </si>
  <si>
    <t>chiller pumps</t>
  </si>
  <si>
    <t>chiller</t>
  </si>
  <si>
    <t>lights</t>
  </si>
  <si>
    <t>cold water pumps</t>
  </si>
  <si>
    <t>hot water pumps</t>
  </si>
  <si>
    <t>kW</t>
  </si>
  <si>
    <t>alarm system</t>
  </si>
  <si>
    <t>emergency lights</t>
  </si>
  <si>
    <t>£/year</t>
  </si>
  <si>
    <t>servers</t>
  </si>
  <si>
    <t>total kW</t>
  </si>
  <si>
    <t>potential annual saving</t>
  </si>
  <si>
    <t>actual night use kW from Pilio</t>
  </si>
  <si>
    <t xml:space="preserve">This worksheet is part of Transforming Energy - Buildings Net Zero Energy. For full programme details visit: https://juliesbicycle.com/our-work/arts-council-programme/ </t>
  </si>
  <si>
    <t>For the most up to date prices and tarriffs, we advise getting quotes from suppliers and installers.</t>
  </si>
  <si>
    <t xml:space="preserve">Prices referenced are recent historic averages prior to the Russo-Ukraine war. </t>
  </si>
  <si>
    <t>Latest prices can be found each quarter on gov.co.uk: https://www.gov.uk/government/collections/quarterly-energy-prices</t>
  </si>
  <si>
    <t>Prices may vary and are approximates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</si>
</sst>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£&quot;* #,##0.00_);_(&quot;£&quot;* \(#,##0.00\);_(&quot;£&quot;* &quot;-&quot;??_);_(@_)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0563C1"/>
      <name val="Helvetica"/>
      <family val="2"/>
    </font>
    <font>
      <u/>
      <sz val="12"/>
      <color rgb="FF0000FF"/>
      <name val="Helvetica"/>
      <family val="2"/>
    </font>
    <font>
      <sz val="1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theme="1"/>
      <name val="Helvetica"/>
      <family val="2"/>
    </font>
    <font>
      <b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6" fillId="0" borderId="0" xfId="0" applyFont="1" applyAlignment="1">
      <alignment vertical="top"/>
    </xf>
    <xf numFmtId="0" fontId="7" fillId="0" borderId="0" xfId="0" applyFont="1"/>
    <xf numFmtId="0" fontId="3" fillId="2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8" fillId="3" borderId="0" xfId="0" applyFont="1" applyFill="1" applyAlignment="1">
      <alignment vertical="top"/>
    </xf>
    <xf numFmtId="0" fontId="3" fillId="0" borderId="0" xfId="0" applyFont="1"/>
    <xf numFmtId="0" fontId="8" fillId="2" borderId="0" xfId="0" applyFont="1" applyFill="1" applyAlignment="1">
      <alignment vertical="top"/>
    </xf>
    <xf numFmtId="0" fontId="5" fillId="4" borderId="1" xfId="0" applyFont="1" applyFill="1" applyBorder="1" applyAlignment="1">
      <alignment vertical="top"/>
    </xf>
    <xf numFmtId="0" fontId="5" fillId="4" borderId="2" xfId="0" applyFont="1" applyFill="1" applyBorder="1" applyAlignment="1">
      <alignment vertical="top"/>
    </xf>
    <xf numFmtId="0" fontId="9" fillId="2" borderId="0" xfId="0" applyFont="1" applyFill="1" applyAlignment="1">
      <alignment vertical="top"/>
    </xf>
    <xf numFmtId="0" fontId="9" fillId="3" borderId="0" xfId="0" applyFont="1" applyFill="1" applyAlignment="1">
      <alignment vertical="top"/>
    </xf>
    <xf numFmtId="0" fontId="3" fillId="2" borderId="0" xfId="0" applyFont="1" applyFill="1"/>
    <xf numFmtId="0" fontId="3" fillId="3" borderId="0" xfId="0" applyFont="1" applyFill="1"/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top"/>
    </xf>
    <xf numFmtId="0" fontId="8" fillId="5" borderId="2" xfId="0" applyFont="1" applyFill="1" applyBorder="1" applyAlignment="1" applyProtection="1">
      <alignment horizontal="center" vertical="top"/>
      <protection locked="0"/>
    </xf>
    <xf numFmtId="0" fontId="10" fillId="0" borderId="0" xfId="0" applyFont="1" applyAlignment="1">
      <alignment vertical="top"/>
    </xf>
    <xf numFmtId="0" fontId="11" fillId="5" borderId="3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top"/>
      <protection locked="0"/>
    </xf>
    <xf numFmtId="0" fontId="11" fillId="5" borderId="1" xfId="0" applyFont="1" applyFill="1" applyBorder="1" applyAlignment="1" applyProtection="1">
      <alignment horizontal="center" vertical="top"/>
      <protection locked="0"/>
    </xf>
    <xf numFmtId="0" fontId="11" fillId="6" borderId="3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top"/>
      <protection locked="0"/>
    </xf>
    <xf numFmtId="0" fontId="11" fillId="6" borderId="1" xfId="0" applyFont="1" applyFill="1" applyBorder="1" applyAlignment="1" applyProtection="1">
      <alignment horizontal="center" vertical="top"/>
      <protection locked="0"/>
    </xf>
    <xf numFmtId="0" fontId="8" fillId="6" borderId="2" xfId="0" applyFont="1" applyFill="1" applyBorder="1" applyAlignment="1" applyProtection="1">
      <alignment horizontal="center" vertical="top"/>
      <protection locked="0"/>
    </xf>
    <xf numFmtId="0" fontId="3" fillId="3" borderId="4" xfId="0" applyFont="1" applyFill="1" applyBorder="1" applyAlignment="1" applyProtection="1">
      <alignment vertical="top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2" fillId="3" borderId="1" xfId="2" applyFont="1" applyFill="1" applyBorder="1" applyAlignment="1" applyProtection="1">
      <alignment horizontal="center" vertical="center"/>
      <protection locked="0"/>
    </xf>
    <xf numFmtId="0" fontId="13" fillId="7" borderId="1" xfId="0" applyFont="1" applyFill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vertical="top"/>
      <protection locked="0"/>
    </xf>
    <xf numFmtId="0" fontId="8" fillId="7" borderId="1" xfId="0" applyFont="1" applyFill="1" applyBorder="1" applyAlignment="1" applyProtection="1">
      <alignment vertical="top"/>
      <protection locked="0"/>
    </xf>
    <xf numFmtId="0" fontId="8" fillId="3" borderId="1" xfId="0" applyFont="1" applyFill="1" applyBorder="1" applyAlignment="1" applyProtection="1">
      <alignment vertical="top"/>
      <protection locked="0"/>
    </xf>
    <xf numFmtId="0" fontId="11" fillId="7" borderId="3" xfId="0" applyFont="1" applyFill="1" applyBorder="1" applyAlignment="1" applyProtection="1">
      <alignment horizontal="left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7" borderId="1" xfId="0" applyFont="1" applyFill="1" applyBorder="1" applyAlignment="1" applyProtection="1">
      <alignment horizontal="left" vertical="center"/>
      <protection locked="0"/>
    </xf>
    <xf numFmtId="0" fontId="11" fillId="3" borderId="1" xfId="0" applyFont="1" applyFill="1" applyBorder="1" applyAlignment="1" applyProtection="1">
      <alignment vertical="top"/>
      <protection locked="0"/>
    </xf>
    <xf numFmtId="14" fontId="8" fillId="5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11" fillId="0" borderId="1" xfId="0" applyFont="1" applyBorder="1" applyAlignment="1" applyProtection="1">
      <alignment vertical="top"/>
      <protection locked="0"/>
    </xf>
    <xf numFmtId="0" fontId="8" fillId="5" borderId="1" xfId="0" applyFont="1" applyFill="1" applyBorder="1" applyAlignment="1" applyProtection="1">
      <alignment vertical="top"/>
      <protection locked="0"/>
    </xf>
    <xf numFmtId="14" fontId="8" fillId="5" borderId="1" xfId="0" applyNumberFormat="1" applyFont="1" applyFill="1" applyBorder="1" applyAlignment="1" applyProtection="1">
      <alignment vertical="top"/>
      <protection locked="0"/>
    </xf>
    <xf numFmtId="0" fontId="8" fillId="5" borderId="2" xfId="0" applyFont="1" applyFill="1" applyBorder="1" applyAlignment="1" applyProtection="1">
      <alignment vertical="top"/>
      <protection locked="0"/>
    </xf>
    <xf numFmtId="0" fontId="8" fillId="6" borderId="1" xfId="0" applyFont="1" applyFill="1" applyBorder="1" applyAlignment="1" applyProtection="1">
      <alignment vertical="top"/>
      <protection locked="0"/>
    </xf>
    <xf numFmtId="0" fontId="8" fillId="6" borderId="2" xfId="0" applyFont="1" applyFill="1" applyBorder="1" applyAlignment="1" applyProtection="1">
      <alignment vertical="top"/>
      <protection locked="0"/>
    </xf>
    <xf numFmtId="0" fontId="11" fillId="7" borderId="1" xfId="0" applyFont="1" applyFill="1" applyBorder="1" applyAlignment="1" applyProtection="1">
      <alignment vertical="top"/>
      <protection locked="0"/>
    </xf>
    <xf numFmtId="0" fontId="11" fillId="5" borderId="1" xfId="0" applyFont="1" applyFill="1" applyBorder="1" applyAlignment="1" applyProtection="1">
      <alignment vertical="top"/>
      <protection locked="0"/>
    </xf>
    <xf numFmtId="0" fontId="11" fillId="5" borderId="2" xfId="0" applyFont="1" applyFill="1" applyBorder="1" applyAlignment="1" applyProtection="1">
      <alignment vertical="top"/>
      <protection locked="0"/>
    </xf>
    <xf numFmtId="0" fontId="11" fillId="6" borderId="1" xfId="0" applyFont="1" applyFill="1" applyBorder="1" applyAlignment="1" applyProtection="1">
      <alignment vertical="top"/>
      <protection locked="0"/>
    </xf>
    <xf numFmtId="0" fontId="13" fillId="6" borderId="2" xfId="0" applyFont="1" applyFill="1" applyBorder="1" applyAlignment="1" applyProtection="1">
      <alignment horizontal="center" vertical="center"/>
      <protection locked="0"/>
    </xf>
    <xf numFmtId="0" fontId="13" fillId="6" borderId="6" xfId="0" applyFont="1" applyFill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 applyProtection="1">
      <alignment horizontal="center" vertical="center"/>
      <protection locked="0"/>
    </xf>
    <xf numFmtId="0" fontId="13" fillId="5" borderId="2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4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</cellXfs>
  <cellStyles count="3">
    <cellStyle name="Currency 2" xfId="1"/>
    <cellStyle name="Hyperlink" xfId="2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i!$M$20</c:f>
              <c:strCache>
                <c:ptCount val="1"/>
                <c:pt idx="0">
                  <c:v>kWh per year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DA-1D4C-AF66-AC3314296F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DA-1D4C-AF66-AC3314296F3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1DA-1D4C-AF66-AC3314296F3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1DA-1D4C-AF66-AC3314296F3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1DA-1D4C-AF66-AC3314296F3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61DA-1D4C-AF66-AC3314296F3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1DA-1D4C-AF66-AC3314296F3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1DA-1D4C-AF66-AC3314296F3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1DA-1D4C-AF66-AC3314296F3D}"/>
              </c:ext>
            </c:extLst>
          </c:dPt>
          <c:cat>
            <c:strRef>
              <c:f>i!$D$21:$D$29</c:f>
              <c:strCache>
                <c:ptCount val="9"/>
                <c:pt idx="0">
                  <c:v>gas boilers</c:v>
                </c:pt>
                <c:pt idx="1">
                  <c:v>gas direct heater</c:v>
                </c:pt>
                <c:pt idx="2">
                  <c:v>AC units</c:v>
                </c:pt>
                <c:pt idx="3">
                  <c:v>fridges</c:v>
                </c:pt>
                <c:pt idx="4">
                  <c:v>cold water pumps</c:v>
                </c:pt>
                <c:pt idx="5">
                  <c:v>hot water pumps</c:v>
                </c:pt>
                <c:pt idx="6">
                  <c:v>chiller pumps</c:v>
                </c:pt>
                <c:pt idx="7">
                  <c:v>chiller</c:v>
                </c:pt>
                <c:pt idx="8">
                  <c:v>lights</c:v>
                </c:pt>
              </c:strCache>
            </c:strRef>
          </c:cat>
          <c:val>
            <c:numRef>
              <c:f>i!$M$21:$M$29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1DA-1D4C-AF66-AC3314296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340344694675408"/>
          <c:y val="0.20423332797686003"/>
          <c:w val="0.24993006993006994"/>
          <c:h val="0.7534549252771974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i!$N$20</c:f>
              <c:strCache>
                <c:ptCount val="1"/>
                <c:pt idx="0">
                  <c:v>£ per year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A6-9946-83F0-EB1F73FC62B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A6-9946-83F0-EB1F73FC62B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4A6-9946-83F0-EB1F73FC62B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4A6-9946-83F0-EB1F73FC62B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4A6-9946-83F0-EB1F73FC62B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C4A6-9946-83F0-EB1F73FC62B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C4A6-9946-83F0-EB1F73FC62B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C4A6-9946-83F0-EB1F73FC62B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4A6-9946-83F0-EB1F73FC62BF}"/>
              </c:ext>
            </c:extLst>
          </c:dPt>
          <c:cat>
            <c:strRef>
              <c:f>i!$D$21:$D$29</c:f>
              <c:strCache>
                <c:ptCount val="9"/>
                <c:pt idx="0">
                  <c:v>gas boilers</c:v>
                </c:pt>
                <c:pt idx="1">
                  <c:v>gas direct heater</c:v>
                </c:pt>
                <c:pt idx="2">
                  <c:v>AC units</c:v>
                </c:pt>
                <c:pt idx="3">
                  <c:v>fridges</c:v>
                </c:pt>
                <c:pt idx="4">
                  <c:v>cold water pumps</c:v>
                </c:pt>
                <c:pt idx="5">
                  <c:v>hot water pumps</c:v>
                </c:pt>
                <c:pt idx="6">
                  <c:v>chiller pumps</c:v>
                </c:pt>
                <c:pt idx="7">
                  <c:v>chiller</c:v>
                </c:pt>
                <c:pt idx="8">
                  <c:v>lights</c:v>
                </c:pt>
              </c:strCache>
            </c:strRef>
          </c:cat>
          <c:val>
            <c:numRef>
              <c:f>i!$N$21:$N$29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4A6-9946-83F0-EB1F73FC6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62546991602295"/>
          <c:y val="0.20423332797686003"/>
          <c:w val="0.24993005031140703"/>
          <c:h val="0.7534549252771974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i!$N$34</c:f>
              <c:strCache>
                <c:ptCount val="1"/>
                <c:pt idx="0">
                  <c:v>£/year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61E-4946-A702-ED9FCDFE00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61E-4946-A702-ED9FCDFE00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61E-4946-A702-ED9FCDFE00A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61E-4946-A702-ED9FCDFE00A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61E-4946-A702-ED9FCDFE00AF}"/>
              </c:ext>
            </c:extLst>
          </c:dPt>
          <c:cat>
            <c:strRef>
              <c:f>i!$D$35:$D$39</c:f>
              <c:strCache>
                <c:ptCount val="5"/>
                <c:pt idx="0">
                  <c:v>fridges</c:v>
                </c:pt>
                <c:pt idx="1">
                  <c:v>cold water pumps</c:v>
                </c:pt>
                <c:pt idx="2">
                  <c:v>alarm system</c:v>
                </c:pt>
                <c:pt idx="3">
                  <c:v>emergency lights</c:v>
                </c:pt>
                <c:pt idx="4">
                  <c:v>servers</c:v>
                </c:pt>
              </c:strCache>
            </c:strRef>
          </c:cat>
          <c:val>
            <c:numRef>
              <c:f>i!$N$35:$N$39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1E-4946-A702-ED9FCDFE0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http://www.piliogroup.com/" TargetMode="External"/><Relationship Id="rId6" Type="http://schemas.openxmlformats.org/officeDocument/2006/relationships/image" Target="../media/image2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952500</xdr:colOff>
      <xdr:row>7</xdr:row>
      <xdr:rowOff>63500</xdr:rowOff>
    </xdr:from>
    <xdr:to>
      <xdr:col>12</xdr:col>
      <xdr:colOff>876300</xdr:colOff>
      <xdr:row>11</xdr:row>
      <xdr:rowOff>177799</xdr:rowOff>
    </xdr:to>
    <xdr:pic>
      <xdr:nvPicPr>
        <xdr:cNvPr id="1080" name="Picture 1" descr="/var/folders/tn/4r2xkbt57sl9x9l39nkck1m40000gp/T/com.microsoft.Excel/WebArchiveCopyPasteTempFiles/2ntwsvk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909E9A-0014-C1F4-CB6F-20C77EB7F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1800" y="990600"/>
          <a:ext cx="17399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74</xdr:row>
      <xdr:rowOff>101600</xdr:rowOff>
    </xdr:from>
    <xdr:to>
      <xdr:col>4</xdr:col>
      <xdr:colOff>431800</xdr:colOff>
      <xdr:row>89</xdr:row>
      <xdr:rowOff>152400</xdr:rowOff>
    </xdr:to>
    <xdr:graphicFrame macro="">
      <xdr:nvGraphicFramePr>
        <xdr:cNvPr id="1081" name="Chart 3">
          <a:extLst>
            <a:ext uri="{FF2B5EF4-FFF2-40B4-BE49-F238E27FC236}">
              <a16:creationId xmlns:a16="http://schemas.microsoft.com/office/drawing/2014/main" id="{841E02A1-937A-5F74-0925-B3BF9BE67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1155700</xdr:colOff>
      <xdr:row>74</xdr:row>
      <xdr:rowOff>76200</xdr:rowOff>
    </xdr:from>
    <xdr:to>
      <xdr:col>7</xdr:col>
      <xdr:colOff>1308100</xdr:colOff>
      <xdr:row>89</xdr:row>
      <xdr:rowOff>127000</xdr:rowOff>
    </xdr:to>
    <xdr:graphicFrame macro="">
      <xdr:nvGraphicFramePr>
        <xdr:cNvPr id="1082" name="Chart 4">
          <a:extLst>
            <a:ext uri="{FF2B5EF4-FFF2-40B4-BE49-F238E27FC236}">
              <a16:creationId xmlns:a16="http://schemas.microsoft.com/office/drawing/2014/main" id="{3247AE87-DC24-5A64-C0CC-F4ED90B427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444500</xdr:colOff>
      <xdr:row>74</xdr:row>
      <xdr:rowOff>101600</xdr:rowOff>
    </xdr:from>
    <xdr:to>
      <xdr:col>11</xdr:col>
      <xdr:colOff>876300</xdr:colOff>
      <xdr:row>89</xdr:row>
      <xdr:rowOff>152400</xdr:rowOff>
    </xdr:to>
    <xdr:graphicFrame macro="">
      <xdr:nvGraphicFramePr>
        <xdr:cNvPr id="1083" name="Chart 5">
          <a:extLst>
            <a:ext uri="{FF2B5EF4-FFF2-40B4-BE49-F238E27FC236}">
              <a16:creationId xmlns:a16="http://schemas.microsoft.com/office/drawing/2014/main" id="{F61A1E87-E7B7-D7D0-50C8-19B1F6827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0</xdr:col>
      <xdr:colOff>0</xdr:colOff>
      <xdr:row>0</xdr:row>
      <xdr:rowOff>50800</xdr:rowOff>
    </xdr:from>
    <xdr:ext cx="3438525" cy="82867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A8159083-AD6C-6325-B07E-7D031987C163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50800"/>
          <a:ext cx="3438525" cy="82867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eriodangelo%201/Pilio%20Ltd.%20Dropbox/5_Innovation/Datapitch/a_work/trial/equipment_list_6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_input"/>
      <sheetName val="User input &amp; calculations"/>
      <sheetName val="Overall analysis"/>
      <sheetName val="Retrofits"/>
      <sheetName val="maintenance schedule"/>
      <sheetName val="EEI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2">
          <cell r="A2" t="str">
            <v>Energy efficiency class</v>
          </cell>
          <cell r="B2" t="str">
            <v>EEI</v>
          </cell>
          <cell r="C2" t="str">
            <v>average</v>
          </cell>
          <cell r="E2" t="str">
            <v>type</v>
          </cell>
          <cell r="F2" t="str">
            <v>M</v>
          </cell>
          <cell r="G2" t="str">
            <v>N</v>
          </cell>
        </row>
        <row r="3">
          <cell r="A3" t="str">
            <v>A+++</v>
          </cell>
          <cell r="B3" t="str">
            <v>EEI &lt; 5</v>
          </cell>
          <cell r="C3">
            <v>2</v>
          </cell>
          <cell r="E3" t="str">
            <v>vertical chilled</v>
          </cell>
          <cell r="F3">
            <v>1.643</v>
          </cell>
          <cell r="G3">
            <v>609</v>
          </cell>
        </row>
        <row r="4">
          <cell r="A4" t="str">
            <v>A++</v>
          </cell>
          <cell r="B4" t="str">
            <v>5 ≤ EEI &lt; 10</v>
          </cell>
          <cell r="C4">
            <v>7</v>
          </cell>
          <cell r="E4" t="str">
            <v>vertical frozen</v>
          </cell>
          <cell r="F4">
            <v>4.9279999999999999</v>
          </cell>
          <cell r="G4">
            <v>1472</v>
          </cell>
        </row>
        <row r="5">
          <cell r="A5" t="str">
            <v>A+</v>
          </cell>
          <cell r="B5" t="str">
            <v>10 ≤ EEI &lt; 15</v>
          </cell>
          <cell r="C5">
            <v>12</v>
          </cell>
          <cell r="E5" t="str">
            <v>counter chilled</v>
          </cell>
          <cell r="F5">
            <v>2.5550000000000002</v>
          </cell>
          <cell r="G5">
            <v>1790</v>
          </cell>
        </row>
        <row r="6">
          <cell r="A6" t="str">
            <v>A</v>
          </cell>
          <cell r="B6" t="str">
            <v>15 ≤ EEI &lt; 25</v>
          </cell>
          <cell r="C6">
            <v>19.5</v>
          </cell>
          <cell r="E6" t="str">
            <v>counter frozen</v>
          </cell>
          <cell r="F6">
            <v>5.84</v>
          </cell>
          <cell r="G6">
            <v>2380</v>
          </cell>
        </row>
        <row r="7">
          <cell r="A7" t="str">
            <v>B</v>
          </cell>
          <cell r="B7" t="str">
            <v>25 ≤ EEI &lt; 35</v>
          </cell>
          <cell r="C7">
            <v>29.5</v>
          </cell>
        </row>
        <row r="8">
          <cell r="A8" t="str">
            <v>C</v>
          </cell>
          <cell r="B8" t="str">
            <v>35 ≤ EEI &lt; 50</v>
          </cell>
          <cell r="C8">
            <v>42</v>
          </cell>
        </row>
        <row r="9">
          <cell r="A9" t="str">
            <v>D</v>
          </cell>
          <cell r="B9" t="str">
            <v>50 ≤ EEI &lt; 75</v>
          </cell>
          <cell r="C9">
            <v>62</v>
          </cell>
        </row>
        <row r="10">
          <cell r="A10" t="str">
            <v>E</v>
          </cell>
          <cell r="B10" t="str">
            <v>75 ≤ EEI &lt; 85</v>
          </cell>
          <cell r="C10">
            <v>79.5</v>
          </cell>
        </row>
        <row r="11">
          <cell r="A11" t="str">
            <v>F</v>
          </cell>
          <cell r="B11" t="str">
            <v>85 ≤ EEI &lt; 95</v>
          </cell>
          <cell r="C11">
            <v>89.5</v>
          </cell>
        </row>
        <row r="12">
          <cell r="A12" t="str">
            <v>G (unknown)</v>
          </cell>
          <cell r="B12" t="str">
            <v>95 ≤ EEI &lt; 115</v>
          </cell>
          <cell r="C12">
            <v>104.5</v>
          </cell>
        </row>
        <row r="16">
          <cell r="I16" t="str">
            <v>Designation</v>
          </cell>
          <cell r="J16" t="str">
            <v>M</v>
          </cell>
          <cell r="K16" t="str">
            <v>N</v>
          </cell>
        </row>
        <row r="17">
          <cell r="I17" t="str">
            <v>Refrigerator with one or more fresh-food storage compartments</v>
          </cell>
          <cell r="J17">
            <v>0.23300000000000001</v>
          </cell>
          <cell r="K17">
            <v>245</v>
          </cell>
        </row>
        <row r="18">
          <cell r="I18" t="str">
            <v>Refrigerator-cellar, Cellar and Wine storage appliances</v>
          </cell>
          <cell r="J18">
            <v>0.23300000000000001</v>
          </cell>
          <cell r="K18">
            <v>245</v>
          </cell>
        </row>
        <row r="19">
          <cell r="I19" t="str">
            <v>Refrigerator-chiller and Refrigerator with a 0-star compartment</v>
          </cell>
          <cell r="J19">
            <v>0.23300000000000001</v>
          </cell>
          <cell r="K19">
            <v>245</v>
          </cell>
        </row>
        <row r="20">
          <cell r="I20" t="str">
            <v>Refrigerator with a one-star compartment</v>
          </cell>
          <cell r="J20">
            <v>0.64300000000000002</v>
          </cell>
          <cell r="K20">
            <v>191</v>
          </cell>
        </row>
        <row r="21">
          <cell r="I21" t="str">
            <v>Refrigerator with a two-star compartment</v>
          </cell>
          <cell r="J21">
            <v>0.45</v>
          </cell>
          <cell r="K21">
            <v>245</v>
          </cell>
        </row>
        <row r="22">
          <cell r="I22" t="str">
            <v>Refrigerator with a three-star compartment</v>
          </cell>
          <cell r="J22">
            <v>0.77700000000000002</v>
          </cell>
          <cell r="K22">
            <v>303</v>
          </cell>
        </row>
        <row r="23">
          <cell r="A23" t="str">
            <v>A+++</v>
          </cell>
          <cell r="B23" t="str">
            <v>&lt;22</v>
          </cell>
          <cell r="C23">
            <v>22</v>
          </cell>
          <cell r="D23" t="str">
            <v>&lt;22</v>
          </cell>
          <cell r="E23">
            <v>22</v>
          </cell>
          <cell r="I23" t="str">
            <v>Refrigerator-freezer</v>
          </cell>
          <cell r="J23">
            <v>0.77700000000000002</v>
          </cell>
          <cell r="K23">
            <v>303</v>
          </cell>
        </row>
        <row r="24">
          <cell r="A24" t="str">
            <v>A++</v>
          </cell>
          <cell r="B24" t="str">
            <v>22&lt;=x&lt;33</v>
          </cell>
          <cell r="C24">
            <v>27</v>
          </cell>
          <cell r="D24" t="str">
            <v>22&lt;=x&lt;33</v>
          </cell>
          <cell r="E24">
            <v>27</v>
          </cell>
          <cell r="I24" t="str">
            <v>Upright freezer</v>
          </cell>
          <cell r="J24">
            <v>0.53900000000000003</v>
          </cell>
          <cell r="K24">
            <v>315</v>
          </cell>
        </row>
        <row r="25">
          <cell r="A25" t="str">
            <v>A+</v>
          </cell>
          <cell r="B25" t="str">
            <v>33&lt;=x&lt;42</v>
          </cell>
          <cell r="C25">
            <v>37</v>
          </cell>
          <cell r="D25" t="str">
            <v>33&lt;=x&lt;44</v>
          </cell>
          <cell r="E25">
            <v>38</v>
          </cell>
          <cell r="I25" t="str">
            <v>Chest freezer</v>
          </cell>
          <cell r="J25">
            <v>0.47199999999999998</v>
          </cell>
          <cell r="K25">
            <v>286</v>
          </cell>
        </row>
        <row r="26">
          <cell r="A26" t="str">
            <v>A</v>
          </cell>
          <cell r="B26" t="str">
            <v>42&lt;=x&lt;55</v>
          </cell>
          <cell r="C26">
            <v>47.5</v>
          </cell>
          <cell r="D26" t="str">
            <v>44&lt;=x&lt;55</v>
          </cell>
          <cell r="E26">
            <v>49</v>
          </cell>
          <cell r="I26" t="str">
            <v>Multi-use and other refrigerating appliances</v>
          </cell>
          <cell r="J26" t="str">
            <v> (3)</v>
          </cell>
          <cell r="K26" t="str">
            <v> (3)</v>
          </cell>
        </row>
        <row r="27">
          <cell r="A27" t="str">
            <v>B</v>
          </cell>
          <cell r="B27" t="str">
            <v>55&lt;=x&lt;75</v>
          </cell>
          <cell r="C27">
            <v>64.5</v>
          </cell>
          <cell r="D27" t="str">
            <v>55&lt;=x&lt;75</v>
          </cell>
          <cell r="E27">
            <v>64.5</v>
          </cell>
        </row>
        <row r="28">
          <cell r="A28" t="str">
            <v>C</v>
          </cell>
          <cell r="B28" t="str">
            <v>75&lt;=x&lt;95</v>
          </cell>
          <cell r="C28">
            <v>84.5</v>
          </cell>
          <cell r="D28" t="str">
            <v>75&lt;=x&lt;95</v>
          </cell>
          <cell r="E28">
            <v>84.5</v>
          </cell>
        </row>
        <row r="29">
          <cell r="A29" t="str">
            <v>D</v>
          </cell>
          <cell r="B29" t="str">
            <v>95&lt;=x&lt;110</v>
          </cell>
          <cell r="C29">
            <v>102</v>
          </cell>
          <cell r="D29" t="str">
            <v>95&lt;=x&lt;110</v>
          </cell>
          <cell r="E29">
            <v>102</v>
          </cell>
        </row>
        <row r="30">
          <cell r="A30" t="str">
            <v>E</v>
          </cell>
          <cell r="B30" t="str">
            <v>110&lt;=x&lt;125</v>
          </cell>
          <cell r="C30">
            <v>117</v>
          </cell>
          <cell r="D30" t="str">
            <v>110&lt;=x&lt;125</v>
          </cell>
          <cell r="E30">
            <v>117</v>
          </cell>
        </row>
        <row r="31">
          <cell r="A31" t="str">
            <v>F</v>
          </cell>
          <cell r="B31" t="str">
            <v>125&lt;=x&lt;150</v>
          </cell>
          <cell r="C31">
            <v>137</v>
          </cell>
          <cell r="D31" t="str">
            <v>125&lt;=x&lt;150</v>
          </cell>
          <cell r="E31">
            <v>137</v>
          </cell>
        </row>
        <row r="32">
          <cell r="A32" t="str">
            <v>G (unknown)</v>
          </cell>
          <cell r="B32" t="str">
            <v>&gt;150</v>
          </cell>
          <cell r="C32">
            <v>150</v>
          </cell>
          <cell r="D32" t="str">
            <v>&gt;150</v>
          </cell>
          <cell r="E32">
            <v>150</v>
          </cell>
        </row>
        <row r="36">
          <cell r="A36" t="str">
            <v>LIGHTING</v>
          </cell>
        </row>
        <row r="37">
          <cell r="A37" t="str">
            <v>T12 fluorescent tube</v>
          </cell>
          <cell r="B37">
            <v>9</v>
          </cell>
        </row>
        <row r="38">
          <cell r="A38" t="str">
            <v>T8 fluorescent tube</v>
          </cell>
          <cell r="B38">
            <v>13</v>
          </cell>
        </row>
        <row r="39">
          <cell r="A39" t="str">
            <v>T5 fluorescent tube</v>
          </cell>
          <cell r="B39">
            <v>13</v>
          </cell>
        </row>
        <row r="40">
          <cell r="A40" t="str">
            <v>halogen</v>
          </cell>
          <cell r="B40">
            <v>3</v>
          </cell>
        </row>
        <row r="41">
          <cell r="A41" t="str">
            <v>LED</v>
          </cell>
        </row>
        <row r="49">
          <cell r="A49" t="str">
            <v>condensing</v>
          </cell>
          <cell r="B49">
            <v>95</v>
          </cell>
        </row>
        <row r="50">
          <cell r="A50" t="str">
            <v>non-condensing</v>
          </cell>
          <cell r="B50">
            <v>90</v>
          </cell>
        </row>
        <row r="134">
          <cell r="A134" t="str">
            <v>Rated output power (kW)</v>
          </cell>
          <cell r="B134" t="str">
            <v>Number of poles</v>
          </cell>
          <cell r="F134" t="str">
            <v>Rated output power (kW)</v>
          </cell>
          <cell r="G134" t="str">
            <v>Number of poles</v>
          </cell>
        </row>
        <row r="135">
          <cell r="B135">
            <v>2</v>
          </cell>
          <cell r="C135">
            <v>4</v>
          </cell>
          <cell r="D135">
            <v>6</v>
          </cell>
          <cell r="G135">
            <v>2</v>
          </cell>
          <cell r="H135">
            <v>4</v>
          </cell>
          <cell r="I135">
            <v>6</v>
          </cell>
        </row>
        <row r="136">
          <cell r="A136">
            <v>0.75</v>
          </cell>
          <cell r="B136">
            <v>80.7</v>
          </cell>
          <cell r="C136">
            <v>82.5</v>
          </cell>
          <cell r="D136">
            <v>78.900000000000006</v>
          </cell>
          <cell r="F136">
            <v>0.75</v>
          </cell>
          <cell r="G136">
            <v>77.400000000000006</v>
          </cell>
          <cell r="H136">
            <v>79.599999999999994</v>
          </cell>
          <cell r="I136">
            <v>75.900000000000006</v>
          </cell>
        </row>
        <row r="137">
          <cell r="A137">
            <v>1.1000000000000001</v>
          </cell>
          <cell r="B137">
            <v>82.7</v>
          </cell>
          <cell r="C137">
            <v>84.1</v>
          </cell>
          <cell r="D137">
            <v>81</v>
          </cell>
          <cell r="F137">
            <v>1.1000000000000001</v>
          </cell>
          <cell r="G137">
            <v>79.599999999999994</v>
          </cell>
          <cell r="H137">
            <v>81.400000000000006</v>
          </cell>
          <cell r="I137">
            <v>78.099999999999994</v>
          </cell>
        </row>
        <row r="138">
          <cell r="A138">
            <v>1.5</v>
          </cell>
          <cell r="B138">
            <v>84.2</v>
          </cell>
          <cell r="C138">
            <v>85.3</v>
          </cell>
          <cell r="D138">
            <v>82.5</v>
          </cell>
          <cell r="F138">
            <v>1.5</v>
          </cell>
          <cell r="G138">
            <v>81.3</v>
          </cell>
          <cell r="H138">
            <v>82.8</v>
          </cell>
          <cell r="I138">
            <v>79.8</v>
          </cell>
        </row>
        <row r="139">
          <cell r="A139">
            <v>2.2000000000000002</v>
          </cell>
          <cell r="B139">
            <v>85.9</v>
          </cell>
          <cell r="C139">
            <v>86.7</v>
          </cell>
          <cell r="D139">
            <v>84.3</v>
          </cell>
          <cell r="F139">
            <v>2.2000000000000002</v>
          </cell>
          <cell r="G139">
            <v>83.2</v>
          </cell>
          <cell r="H139">
            <v>84.3</v>
          </cell>
          <cell r="I139">
            <v>81.8</v>
          </cell>
        </row>
        <row r="140">
          <cell r="A140">
            <v>3</v>
          </cell>
          <cell r="B140">
            <v>87.1</v>
          </cell>
          <cell r="C140">
            <v>87.7</v>
          </cell>
          <cell r="D140">
            <v>85.6</v>
          </cell>
          <cell r="F140">
            <v>3</v>
          </cell>
          <cell r="G140">
            <v>84.6</v>
          </cell>
          <cell r="H140">
            <v>85.5</v>
          </cell>
          <cell r="I140">
            <v>83.3</v>
          </cell>
        </row>
        <row r="141">
          <cell r="A141">
            <v>4</v>
          </cell>
          <cell r="B141">
            <v>88.1</v>
          </cell>
          <cell r="C141">
            <v>88.6</v>
          </cell>
          <cell r="D141">
            <v>86.8</v>
          </cell>
          <cell r="F141">
            <v>4</v>
          </cell>
          <cell r="G141">
            <v>85.8</v>
          </cell>
          <cell r="H141">
            <v>86.6</v>
          </cell>
          <cell r="I141">
            <v>84.6</v>
          </cell>
        </row>
        <row r="142">
          <cell r="A142">
            <v>5.5</v>
          </cell>
          <cell r="B142">
            <v>89.2</v>
          </cell>
          <cell r="C142">
            <v>89.6</v>
          </cell>
          <cell r="D142">
            <v>88</v>
          </cell>
          <cell r="F142">
            <v>5.5</v>
          </cell>
          <cell r="G142">
            <v>87</v>
          </cell>
          <cell r="H142">
            <v>87.7</v>
          </cell>
          <cell r="I142">
            <v>86</v>
          </cell>
        </row>
        <row r="143">
          <cell r="A143">
            <v>7.5</v>
          </cell>
          <cell r="B143">
            <v>90.1</v>
          </cell>
          <cell r="C143">
            <v>90.4</v>
          </cell>
          <cell r="D143">
            <v>89.1</v>
          </cell>
          <cell r="F143">
            <v>7.5</v>
          </cell>
          <cell r="G143">
            <v>88.1</v>
          </cell>
          <cell r="H143">
            <v>88.7</v>
          </cell>
          <cell r="I143">
            <v>87.2</v>
          </cell>
        </row>
        <row r="144">
          <cell r="A144">
            <v>11</v>
          </cell>
          <cell r="B144">
            <v>91.2</v>
          </cell>
          <cell r="C144">
            <v>91.4</v>
          </cell>
          <cell r="D144">
            <v>90.3</v>
          </cell>
          <cell r="F144">
            <v>11</v>
          </cell>
          <cell r="G144">
            <v>89.4</v>
          </cell>
          <cell r="H144">
            <v>89.8</v>
          </cell>
          <cell r="I144">
            <v>88.7</v>
          </cell>
        </row>
        <row r="145">
          <cell r="A145">
            <v>15</v>
          </cell>
          <cell r="B145">
            <v>91.9</v>
          </cell>
          <cell r="C145">
            <v>92.1</v>
          </cell>
          <cell r="D145">
            <v>91.2</v>
          </cell>
          <cell r="F145">
            <v>15</v>
          </cell>
          <cell r="G145">
            <v>90.3</v>
          </cell>
          <cell r="H145">
            <v>90.6</v>
          </cell>
          <cell r="I145">
            <v>89.7</v>
          </cell>
        </row>
        <row r="146">
          <cell r="A146">
            <v>18.5</v>
          </cell>
          <cell r="B146">
            <v>92.4</v>
          </cell>
          <cell r="C146">
            <v>92.6</v>
          </cell>
          <cell r="D146">
            <v>91.7</v>
          </cell>
          <cell r="F146">
            <v>18.5</v>
          </cell>
          <cell r="G146">
            <v>90.9</v>
          </cell>
          <cell r="H146">
            <v>91.2</v>
          </cell>
          <cell r="I146">
            <v>90.4</v>
          </cell>
        </row>
        <row r="147">
          <cell r="A147">
            <v>22</v>
          </cell>
          <cell r="B147">
            <v>92.7</v>
          </cell>
          <cell r="C147">
            <v>93</v>
          </cell>
          <cell r="D147">
            <v>92.2</v>
          </cell>
          <cell r="F147">
            <v>22</v>
          </cell>
          <cell r="G147">
            <v>91.3</v>
          </cell>
          <cell r="H147">
            <v>91.6</v>
          </cell>
          <cell r="I147">
            <v>90.9</v>
          </cell>
        </row>
        <row r="148">
          <cell r="A148">
            <v>30</v>
          </cell>
          <cell r="B148">
            <v>93.3</v>
          </cell>
          <cell r="C148">
            <v>93.6</v>
          </cell>
          <cell r="D148">
            <v>92.9</v>
          </cell>
          <cell r="F148">
            <v>30</v>
          </cell>
          <cell r="G148">
            <v>92</v>
          </cell>
          <cell r="H148">
            <v>92.3</v>
          </cell>
          <cell r="I148">
            <v>91.7</v>
          </cell>
        </row>
        <row r="149">
          <cell r="A149">
            <v>37</v>
          </cell>
          <cell r="B149">
            <v>93.7</v>
          </cell>
          <cell r="C149">
            <v>93.9</v>
          </cell>
          <cell r="D149">
            <v>93.3</v>
          </cell>
          <cell r="F149">
            <v>37</v>
          </cell>
          <cell r="G149">
            <v>92.5</v>
          </cell>
          <cell r="H149">
            <v>92.7</v>
          </cell>
          <cell r="I149">
            <v>92.2</v>
          </cell>
        </row>
        <row r="150">
          <cell r="A150">
            <v>45</v>
          </cell>
          <cell r="B150">
            <v>94</v>
          </cell>
          <cell r="C150">
            <v>94.2</v>
          </cell>
          <cell r="D150">
            <v>93.7</v>
          </cell>
          <cell r="F150">
            <v>45</v>
          </cell>
          <cell r="G150">
            <v>92.9</v>
          </cell>
          <cell r="H150">
            <v>93.1</v>
          </cell>
          <cell r="I150">
            <v>92.7</v>
          </cell>
        </row>
        <row r="151">
          <cell r="A151">
            <v>55</v>
          </cell>
          <cell r="B151">
            <v>94.3</v>
          </cell>
          <cell r="C151">
            <v>94.6</v>
          </cell>
          <cell r="D151">
            <v>94.1</v>
          </cell>
          <cell r="F151">
            <v>55</v>
          </cell>
          <cell r="G151">
            <v>93.2</v>
          </cell>
          <cell r="H151">
            <v>93.5</v>
          </cell>
          <cell r="I151">
            <v>93.1</v>
          </cell>
        </row>
        <row r="152">
          <cell r="A152">
            <v>75</v>
          </cell>
          <cell r="B152">
            <v>94.7</v>
          </cell>
          <cell r="C152">
            <v>95</v>
          </cell>
          <cell r="D152">
            <v>94.6</v>
          </cell>
          <cell r="F152">
            <v>75</v>
          </cell>
          <cell r="G152">
            <v>93.8</v>
          </cell>
          <cell r="H152">
            <v>94</v>
          </cell>
          <cell r="I152">
            <v>93.7</v>
          </cell>
        </row>
        <row r="153">
          <cell r="A153">
            <v>90</v>
          </cell>
          <cell r="B153">
            <v>95</v>
          </cell>
          <cell r="C153">
            <v>95.2</v>
          </cell>
          <cell r="D153">
            <v>94.9</v>
          </cell>
          <cell r="F153">
            <v>90</v>
          </cell>
          <cell r="G153">
            <v>94.1</v>
          </cell>
          <cell r="H153">
            <v>94.2</v>
          </cell>
          <cell r="I153">
            <v>94</v>
          </cell>
        </row>
        <row r="154">
          <cell r="A154">
            <v>110</v>
          </cell>
          <cell r="B154">
            <v>95.2</v>
          </cell>
          <cell r="C154">
            <v>95.4</v>
          </cell>
          <cell r="D154">
            <v>95.1</v>
          </cell>
          <cell r="F154">
            <v>110</v>
          </cell>
          <cell r="G154">
            <v>94.3</v>
          </cell>
          <cell r="H154">
            <v>94.5</v>
          </cell>
          <cell r="I154">
            <v>94.3</v>
          </cell>
        </row>
        <row r="155">
          <cell r="A155">
            <v>132</v>
          </cell>
          <cell r="B155">
            <v>95.4</v>
          </cell>
          <cell r="C155">
            <v>95.6</v>
          </cell>
          <cell r="D155">
            <v>95.4</v>
          </cell>
          <cell r="F155">
            <v>132</v>
          </cell>
          <cell r="G155">
            <v>94.6</v>
          </cell>
          <cell r="H155">
            <v>94.7</v>
          </cell>
          <cell r="I155">
            <v>94.6</v>
          </cell>
        </row>
        <row r="156">
          <cell r="A156">
            <v>160</v>
          </cell>
          <cell r="B156">
            <v>95.6</v>
          </cell>
          <cell r="C156">
            <v>95.8</v>
          </cell>
          <cell r="D156">
            <v>95.6</v>
          </cell>
          <cell r="F156">
            <v>160</v>
          </cell>
          <cell r="G156">
            <v>94.8</v>
          </cell>
          <cell r="H156">
            <v>94.9</v>
          </cell>
          <cell r="I156">
            <v>94.8</v>
          </cell>
        </row>
        <row r="157">
          <cell r="A157" t="str">
            <v>200 up to 375 (please specific)</v>
          </cell>
          <cell r="B157">
            <v>95.8</v>
          </cell>
          <cell r="C157">
            <v>96</v>
          </cell>
          <cell r="D157">
            <v>95.8</v>
          </cell>
          <cell r="F157" t="str">
            <v>200 up to 375</v>
          </cell>
          <cell r="G157">
            <v>95</v>
          </cell>
          <cell r="H157">
            <v>95.1</v>
          </cell>
          <cell r="I157">
            <v>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tabSelected="1" zoomScale="87" zoomScaleSheetLayoutView="90" workbookViewId="0">
      <selection activeCell="E30" sqref="E30"/>
    </sheetView>
  </sheetViews>
  <sheetFormatPr baseColWidth="10" defaultColWidth="11.5" defaultRowHeight="16" x14ac:dyDescent="0.2"/>
  <cols>
    <col min="1" max="1" width="4.1640625" style="4" customWidth="1"/>
    <col min="2" max="2" width="5" style="4" customWidth="1"/>
    <col min="3" max="3" width="20.83203125" style="4" customWidth="1"/>
    <col min="4" max="4" width="45" style="4" customWidth="1"/>
    <col min="5" max="5" width="20.83203125" style="4" customWidth="1"/>
    <col min="6" max="6" width="26.5" style="4" customWidth="1"/>
    <col min="7" max="11" width="20.83203125" style="4" customWidth="1"/>
    <col min="12" max="12" width="23.83203125" style="4" bestFit="1" customWidth="1"/>
    <col min="13" max="13" width="28" style="4" bestFit="1" customWidth="1"/>
    <col min="14" max="14" width="23.83203125" style="4" customWidth="1"/>
    <col min="15" max="15" width="24.33203125" style="4" bestFit="1" customWidth="1"/>
    <col min="16" max="16" width="4.1640625" style="4" customWidth="1"/>
    <col min="17" max="17" width="23.83203125" style="4" bestFit="1" customWidth="1"/>
    <col min="18" max="18" width="23.5" style="5" bestFit="1" customWidth="1"/>
    <col min="19" max="19" width="4.1640625" style="4" customWidth="1"/>
    <col min="20" max="16384" width="11.5" style="6"/>
  </cols>
  <sheetData>
    <row r="1" spans="1:18" ht="19" customHeight="1" x14ac:dyDescent="0.2">
      <c r="A1" s="3"/>
      <c r="B1" s="3"/>
      <c r="C1" s="3"/>
      <c r="D1" s="17"/>
      <c r="E1" s="17" t="s">
        <v>40</v>
      </c>
      <c r="F1" s="3"/>
      <c r="G1" s="3"/>
      <c r="H1" s="3"/>
      <c r="I1" s="3"/>
      <c r="J1" s="1"/>
      <c r="K1" s="3"/>
      <c r="L1" s="3"/>
      <c r="M1" s="3"/>
      <c r="N1" s="3"/>
      <c r="O1" s="3"/>
      <c r="P1" s="3"/>
    </row>
    <row r="2" spans="1:18" ht="18" customHeight="1" x14ac:dyDescent="0.2">
      <c r="A2" s="3"/>
      <c r="B2" s="3"/>
      <c r="C2" s="3"/>
      <c r="D2" s="2"/>
      <c r="E2" s="3" t="s">
        <v>44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5"/>
    </row>
    <row r="3" spans="1:18" ht="18" customHeight="1" x14ac:dyDescent="0.2">
      <c r="A3" s="3"/>
      <c r="B3" s="3"/>
      <c r="C3" s="3"/>
      <c r="D3" s="2"/>
      <c r="E3" s="3" t="s">
        <v>42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"/>
    </row>
    <row r="4" spans="1:18" ht="18" customHeight="1" x14ac:dyDescent="0.2">
      <c r="A4" s="3"/>
      <c r="B4" s="3"/>
      <c r="C4" s="3"/>
      <c r="D4" s="2"/>
      <c r="E4" s="3" t="s">
        <v>43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5"/>
    </row>
    <row r="5" spans="1:18" ht="18" customHeight="1" x14ac:dyDescent="0.2">
      <c r="A5" s="3"/>
      <c r="B5" s="3"/>
      <c r="C5" s="3"/>
      <c r="D5" s="2"/>
      <c r="E5" s="3" t="s">
        <v>41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5"/>
    </row>
    <row r="6" spans="1:18" ht="18" customHeight="1" x14ac:dyDescent="0.2">
      <c r="A6" s="3"/>
      <c r="B6" s="3"/>
      <c r="C6" s="3"/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5"/>
    </row>
    <row r="7" spans="1:18" ht="18" customHeight="1" x14ac:dyDescent="0.2">
      <c r="A7" s="3"/>
      <c r="B7" s="3"/>
      <c r="C7" s="3"/>
      <c r="D7" s="56" t="s">
        <v>0</v>
      </c>
      <c r="E7" s="57"/>
      <c r="F7" s="57"/>
      <c r="G7" s="57"/>
      <c r="H7" s="58"/>
      <c r="I7" s="3"/>
      <c r="J7" s="59"/>
      <c r="K7" s="60"/>
      <c r="L7" s="3"/>
      <c r="M7" s="3"/>
      <c r="N7" s="3"/>
      <c r="O7" s="3"/>
      <c r="P7" s="3"/>
      <c r="Q7" s="5"/>
    </row>
    <row r="8" spans="1:18" ht="18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"/>
      <c r="M8" s="7"/>
      <c r="N8" s="7"/>
      <c r="O8" s="7"/>
      <c r="P8" s="3"/>
      <c r="Q8" s="5"/>
    </row>
    <row r="9" spans="1:18" ht="18" customHeight="1" x14ac:dyDescent="0.2">
      <c r="A9" s="3"/>
      <c r="B9" s="3"/>
      <c r="C9" s="3"/>
      <c r="D9" s="8" t="s">
        <v>16</v>
      </c>
      <c r="E9" s="25"/>
      <c r="F9" s="3"/>
      <c r="G9" s="8" t="s">
        <v>12</v>
      </c>
      <c r="H9" s="25"/>
      <c r="I9" s="3"/>
      <c r="J9" s="8" t="s">
        <v>12</v>
      </c>
      <c r="K9" s="26"/>
      <c r="L9" s="3"/>
      <c r="M9" s="3"/>
      <c r="N9" s="3"/>
      <c r="O9" s="7"/>
      <c r="P9" s="3"/>
    </row>
    <row r="10" spans="1:18" ht="18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7"/>
      <c r="M10" s="7"/>
      <c r="N10" s="7"/>
      <c r="O10" s="7"/>
      <c r="P10" s="3"/>
      <c r="Q10" s="5"/>
    </row>
    <row r="11" spans="1:18" ht="18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7"/>
      <c r="M11" s="7"/>
      <c r="N11" s="7"/>
      <c r="O11" s="7"/>
      <c r="P11" s="3"/>
      <c r="Q11" s="5"/>
    </row>
    <row r="12" spans="1:18" ht="18" customHeight="1" x14ac:dyDescent="0.2">
      <c r="A12" s="3"/>
      <c r="B12" s="3"/>
      <c r="C12" s="3"/>
      <c r="D12" s="8" t="s">
        <v>13</v>
      </c>
      <c r="E12" s="25"/>
      <c r="F12" s="3"/>
      <c r="G12" s="8" t="s">
        <v>14</v>
      </c>
      <c r="H12" s="25"/>
      <c r="I12" s="3"/>
      <c r="J12" s="8" t="s">
        <v>14</v>
      </c>
      <c r="K12" s="26"/>
      <c r="L12" s="3"/>
      <c r="M12" s="3"/>
      <c r="N12" s="3"/>
      <c r="O12" s="7"/>
      <c r="P12" s="3"/>
    </row>
    <row r="13" spans="1:18" ht="18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7"/>
      <c r="M13" s="7"/>
      <c r="N13" s="7"/>
      <c r="O13" s="7"/>
      <c r="P13" s="3"/>
      <c r="Q13" s="5"/>
    </row>
    <row r="14" spans="1:18" ht="18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7"/>
      <c r="M14" s="7"/>
      <c r="N14" s="7"/>
      <c r="O14" s="7"/>
      <c r="P14" s="3"/>
      <c r="Q14" s="5"/>
    </row>
    <row r="15" spans="1:18" ht="18" customHeight="1" x14ac:dyDescent="0.2">
      <c r="A15" s="3"/>
      <c r="B15" s="3"/>
      <c r="C15" s="3"/>
      <c r="D15" s="9" t="s">
        <v>1</v>
      </c>
      <c r="E15" s="25"/>
      <c r="F15" s="3"/>
      <c r="G15" s="8" t="s">
        <v>15</v>
      </c>
      <c r="H15" s="25"/>
      <c r="I15" s="10"/>
      <c r="J15" s="8" t="s">
        <v>15</v>
      </c>
      <c r="K15" s="27"/>
      <c r="L15" s="3"/>
      <c r="M15" s="3"/>
      <c r="N15" s="3"/>
      <c r="O15" s="7"/>
      <c r="P15" s="3"/>
    </row>
    <row r="16" spans="1:18" ht="18" customHeight="1" x14ac:dyDescent="0.2">
      <c r="A16" s="3"/>
      <c r="B16" s="3"/>
      <c r="C16" s="3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3"/>
      <c r="Q16" s="11"/>
      <c r="R16" s="11"/>
    </row>
    <row r="17" spans="1:19" ht="18" customHeight="1" x14ac:dyDescent="0.2">
      <c r="A17" s="3"/>
      <c r="B17" s="3"/>
      <c r="C17" s="3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3"/>
      <c r="Q17" s="11"/>
      <c r="R17" s="11"/>
    </row>
    <row r="18" spans="1:19" ht="18" customHeight="1" x14ac:dyDescent="0.2">
      <c r="A18" s="3"/>
      <c r="B18" s="28" t="s">
        <v>2</v>
      </c>
      <c r="C18" s="28" t="s">
        <v>3</v>
      </c>
      <c r="D18" s="53" t="s">
        <v>4</v>
      </c>
      <c r="E18" s="54"/>
      <c r="F18" s="54"/>
      <c r="G18" s="54"/>
      <c r="H18" s="55"/>
      <c r="I18" s="50" t="s">
        <v>18</v>
      </c>
      <c r="J18" s="51"/>
      <c r="K18" s="51"/>
      <c r="L18" s="52"/>
      <c r="M18" s="29"/>
      <c r="N18" s="29"/>
      <c r="O18" s="30" t="s">
        <v>5</v>
      </c>
      <c r="P18" s="12"/>
      <c r="Q18" s="13"/>
      <c r="R18" s="13"/>
      <c r="S18" s="13"/>
    </row>
    <row r="19" spans="1:19" ht="18" customHeight="1" x14ac:dyDescent="0.2">
      <c r="A19" s="3"/>
      <c r="B19" s="31"/>
      <c r="C19" s="32"/>
      <c r="D19" s="20"/>
      <c r="E19" s="19"/>
      <c r="F19" s="19"/>
      <c r="G19" s="19"/>
      <c r="H19" s="19"/>
      <c r="I19" s="22"/>
      <c r="J19" s="22"/>
      <c r="K19" s="22"/>
      <c r="L19" s="22"/>
      <c r="M19" s="22"/>
      <c r="N19" s="22"/>
      <c r="O19" s="33"/>
      <c r="P19" s="12"/>
      <c r="Q19" s="13"/>
      <c r="R19" s="13"/>
      <c r="S19" s="13"/>
    </row>
    <row r="20" spans="1:19" ht="18" customHeight="1" x14ac:dyDescent="0.2">
      <c r="A20" s="14"/>
      <c r="B20" s="31"/>
      <c r="C20" s="34"/>
      <c r="D20" s="18" t="s">
        <v>6</v>
      </c>
      <c r="E20" s="18" t="s">
        <v>7</v>
      </c>
      <c r="F20" s="18" t="s">
        <v>17</v>
      </c>
      <c r="G20" s="18"/>
      <c r="H20" s="18"/>
      <c r="I20" s="21" t="s">
        <v>8</v>
      </c>
      <c r="J20" s="21" t="s">
        <v>9</v>
      </c>
      <c r="K20" s="21" t="s">
        <v>10</v>
      </c>
      <c r="L20" s="21" t="s">
        <v>11</v>
      </c>
      <c r="M20" s="21" t="s">
        <v>19</v>
      </c>
      <c r="N20" s="21" t="s">
        <v>22</v>
      </c>
      <c r="O20" s="35"/>
      <c r="P20" s="12"/>
      <c r="Q20" s="13"/>
      <c r="R20" s="13"/>
      <c r="S20" s="13"/>
    </row>
    <row r="21" spans="1:19" ht="18" customHeight="1" x14ac:dyDescent="0.2">
      <c r="A21" s="14"/>
      <c r="B21" s="31"/>
      <c r="C21" s="34" t="s">
        <v>21</v>
      </c>
      <c r="D21" s="18" t="s">
        <v>23</v>
      </c>
      <c r="E21" s="18"/>
      <c r="F21" s="18"/>
      <c r="G21" s="18"/>
      <c r="H21" s="18"/>
      <c r="I21" s="21"/>
      <c r="J21" s="21"/>
      <c r="K21" s="21"/>
      <c r="L21" s="21"/>
      <c r="M21" s="21">
        <f>I21*K21*L21</f>
        <v>0</v>
      </c>
      <c r="N21" s="21">
        <f>M21*0.03</f>
        <v>0</v>
      </c>
      <c r="O21" s="35"/>
      <c r="P21" s="12"/>
      <c r="Q21" s="13"/>
      <c r="R21" s="13"/>
      <c r="S21" s="13"/>
    </row>
    <row r="22" spans="1:19" ht="18" customHeight="1" x14ac:dyDescent="0.2">
      <c r="A22" s="14"/>
      <c r="B22" s="31"/>
      <c r="C22" s="34"/>
      <c r="D22" s="18" t="s">
        <v>24</v>
      </c>
      <c r="E22" s="18"/>
      <c r="F22" s="18"/>
      <c r="G22" s="18"/>
      <c r="H22" s="18"/>
      <c r="I22" s="21"/>
      <c r="J22" s="21"/>
      <c r="K22" s="21"/>
      <c r="L22" s="21"/>
      <c r="M22" s="21">
        <f>I22*K22*L22</f>
        <v>0</v>
      </c>
      <c r="N22" s="21">
        <f>M22*0.03</f>
        <v>0</v>
      </c>
      <c r="O22" s="35"/>
      <c r="P22" s="12"/>
      <c r="Q22" s="13"/>
      <c r="R22" s="13"/>
      <c r="S22" s="13"/>
    </row>
    <row r="23" spans="1:19" ht="18" customHeight="1" x14ac:dyDescent="0.2">
      <c r="A23" s="14"/>
      <c r="B23" s="31"/>
      <c r="C23" s="34"/>
      <c r="D23" s="18" t="s">
        <v>25</v>
      </c>
      <c r="E23" s="18"/>
      <c r="F23" s="18"/>
      <c r="G23" s="18"/>
      <c r="H23" s="18"/>
      <c r="I23" s="21"/>
      <c r="J23" s="21"/>
      <c r="K23" s="21"/>
      <c r="L23" s="21"/>
      <c r="M23" s="21">
        <f>I23*K23*L23</f>
        <v>0</v>
      </c>
      <c r="N23" s="21">
        <f t="shared" ref="N23:N29" si="0">M23*0.1</f>
        <v>0</v>
      </c>
      <c r="O23" s="35"/>
      <c r="P23" s="12"/>
      <c r="Q23" s="13"/>
      <c r="R23" s="13"/>
      <c r="S23" s="13"/>
    </row>
    <row r="24" spans="1:19" ht="18" customHeight="1" x14ac:dyDescent="0.2">
      <c r="A24" s="3"/>
      <c r="B24" s="31"/>
      <c r="C24" s="32"/>
      <c r="D24" s="20" t="s">
        <v>26</v>
      </c>
      <c r="E24" s="19"/>
      <c r="F24" s="19"/>
      <c r="G24" s="19"/>
      <c r="H24" s="19"/>
      <c r="I24" s="22"/>
      <c r="J24" s="22"/>
      <c r="K24" s="22"/>
      <c r="L24" s="22"/>
      <c r="M24" s="23">
        <f>I24*250</f>
        <v>0</v>
      </c>
      <c r="N24" s="21">
        <f t="shared" si="0"/>
        <v>0</v>
      </c>
      <c r="O24" s="33"/>
      <c r="P24" s="12"/>
      <c r="Q24" s="13"/>
      <c r="R24" s="13"/>
      <c r="S24" s="13"/>
    </row>
    <row r="25" spans="1:19" ht="18" customHeight="1" x14ac:dyDescent="0.2">
      <c r="A25" s="15"/>
      <c r="B25" s="31"/>
      <c r="C25" s="36"/>
      <c r="D25" s="20" t="s">
        <v>30</v>
      </c>
      <c r="E25" s="20"/>
      <c r="F25" s="18"/>
      <c r="G25" s="20"/>
      <c r="H25" s="20"/>
      <c r="I25" s="23"/>
      <c r="J25" s="23"/>
      <c r="K25" s="23"/>
      <c r="L25" s="23"/>
      <c r="M25" s="23">
        <f>I25*K25*L25</f>
        <v>0</v>
      </c>
      <c r="N25" s="21">
        <f t="shared" si="0"/>
        <v>0</v>
      </c>
      <c r="O25" s="37"/>
      <c r="P25" s="12"/>
      <c r="Q25" s="13"/>
      <c r="R25" s="13"/>
      <c r="S25" s="13"/>
    </row>
    <row r="26" spans="1:19" ht="18" customHeight="1" x14ac:dyDescent="0.2">
      <c r="A26" s="15"/>
      <c r="B26" s="31"/>
      <c r="C26" s="36"/>
      <c r="D26" s="20" t="s">
        <v>31</v>
      </c>
      <c r="E26" s="20"/>
      <c r="F26" s="18"/>
      <c r="G26" s="20"/>
      <c r="H26" s="20"/>
      <c r="I26" s="23"/>
      <c r="J26" s="23"/>
      <c r="K26" s="23"/>
      <c r="L26" s="23"/>
      <c r="M26" s="23">
        <f>I26*K26*L26</f>
        <v>0</v>
      </c>
      <c r="N26" s="21">
        <f t="shared" si="0"/>
        <v>0</v>
      </c>
      <c r="O26" s="37"/>
      <c r="P26" s="12"/>
      <c r="Q26" s="13"/>
      <c r="R26" s="13"/>
      <c r="S26" s="13"/>
    </row>
    <row r="27" spans="1:19" ht="18" customHeight="1" x14ac:dyDescent="0.2">
      <c r="A27" s="15"/>
      <c r="B27" s="31"/>
      <c r="C27" s="36"/>
      <c r="D27" s="20" t="s">
        <v>27</v>
      </c>
      <c r="E27" s="20"/>
      <c r="F27" s="18"/>
      <c r="G27" s="20"/>
      <c r="H27" s="20"/>
      <c r="I27" s="23"/>
      <c r="J27" s="23"/>
      <c r="K27" s="23"/>
      <c r="L27" s="23"/>
      <c r="M27" s="23">
        <f>I27*K27*L27</f>
        <v>0</v>
      </c>
      <c r="N27" s="21">
        <f t="shared" si="0"/>
        <v>0</v>
      </c>
      <c r="O27" s="37"/>
      <c r="P27" s="12"/>
      <c r="Q27" s="13"/>
      <c r="R27" s="13"/>
      <c r="S27" s="13"/>
    </row>
    <row r="28" spans="1:19" ht="18" customHeight="1" x14ac:dyDescent="0.2">
      <c r="A28" s="15"/>
      <c r="B28" s="31"/>
      <c r="C28" s="36"/>
      <c r="D28" s="20" t="s">
        <v>28</v>
      </c>
      <c r="E28" s="20"/>
      <c r="F28" s="18"/>
      <c r="G28" s="20"/>
      <c r="H28" s="20"/>
      <c r="I28" s="23"/>
      <c r="J28" s="23"/>
      <c r="K28" s="23"/>
      <c r="L28" s="23"/>
      <c r="M28" s="23">
        <f>I28*K28*L28</f>
        <v>0</v>
      </c>
      <c r="N28" s="23">
        <f t="shared" si="0"/>
        <v>0</v>
      </c>
      <c r="O28" s="37"/>
      <c r="P28" s="12"/>
      <c r="Q28" s="13"/>
      <c r="R28" s="13"/>
      <c r="S28" s="13"/>
    </row>
    <row r="29" spans="1:19" ht="18" customHeight="1" x14ac:dyDescent="0.2">
      <c r="A29" s="3"/>
      <c r="B29" s="31"/>
      <c r="C29" s="32"/>
      <c r="D29" s="20" t="s">
        <v>29</v>
      </c>
      <c r="E29" s="19"/>
      <c r="F29" s="19"/>
      <c r="G29" s="19"/>
      <c r="H29" s="19"/>
      <c r="I29" s="22"/>
      <c r="J29" s="22"/>
      <c r="K29" s="22"/>
      <c r="L29" s="23"/>
      <c r="M29" s="23">
        <f>L29*9000*0.006</f>
        <v>0</v>
      </c>
      <c r="N29" s="23">
        <f t="shared" si="0"/>
        <v>0</v>
      </c>
      <c r="O29" s="33"/>
      <c r="P29" s="12"/>
      <c r="Q29" s="13"/>
      <c r="R29" s="13"/>
      <c r="S29" s="13"/>
    </row>
    <row r="30" spans="1:19" ht="18" customHeight="1" x14ac:dyDescent="0.2">
      <c r="A30" s="15"/>
      <c r="B30" s="31"/>
      <c r="C30" s="36"/>
      <c r="D30" s="20"/>
      <c r="E30" s="20"/>
      <c r="F30" s="18"/>
      <c r="G30" s="20"/>
      <c r="H30" s="20"/>
      <c r="I30" s="23"/>
      <c r="J30" s="23"/>
      <c r="K30" s="23"/>
      <c r="L30" s="23"/>
      <c r="M30" s="23"/>
      <c r="N30" s="23"/>
      <c r="O30" s="37"/>
      <c r="P30" s="12"/>
      <c r="Q30" s="13"/>
      <c r="R30" s="13"/>
      <c r="S30" s="13"/>
    </row>
    <row r="31" spans="1:19" ht="18" customHeight="1" x14ac:dyDescent="0.2">
      <c r="A31" s="15"/>
      <c r="B31" s="31"/>
      <c r="C31" s="36"/>
      <c r="D31" s="20"/>
      <c r="E31" s="20"/>
      <c r="F31" s="18"/>
      <c r="G31" s="20"/>
      <c r="H31" s="20"/>
      <c r="I31" s="23"/>
      <c r="J31" s="23"/>
      <c r="K31" s="23"/>
      <c r="L31" s="23"/>
      <c r="M31" s="23"/>
      <c r="N31" s="23"/>
      <c r="O31" s="37"/>
      <c r="P31" s="12"/>
      <c r="Q31" s="13"/>
      <c r="R31" s="13"/>
      <c r="S31" s="13"/>
    </row>
    <row r="32" spans="1:19" ht="18" customHeight="1" x14ac:dyDescent="0.2">
      <c r="A32" s="15"/>
      <c r="B32" s="31"/>
      <c r="C32" s="36"/>
      <c r="D32" s="20"/>
      <c r="E32" s="20"/>
      <c r="F32" s="18"/>
      <c r="G32" s="20"/>
      <c r="H32" s="20"/>
      <c r="I32" s="23"/>
      <c r="J32" s="23"/>
      <c r="K32" s="23"/>
      <c r="L32" s="23"/>
      <c r="M32" s="23"/>
      <c r="N32" s="23"/>
      <c r="O32" s="37"/>
      <c r="P32" s="12"/>
      <c r="Q32" s="13"/>
      <c r="R32" s="13"/>
      <c r="S32" s="13"/>
    </row>
    <row r="33" spans="1:19" ht="18" customHeight="1" x14ac:dyDescent="0.2">
      <c r="A33" s="15"/>
      <c r="B33" s="31"/>
      <c r="C33" s="36"/>
      <c r="D33" s="20"/>
      <c r="E33" s="20"/>
      <c r="F33" s="18"/>
      <c r="G33" s="20"/>
      <c r="H33" s="20"/>
      <c r="I33" s="23"/>
      <c r="J33" s="23"/>
      <c r="K33" s="23"/>
      <c r="L33" s="23"/>
      <c r="M33" s="23"/>
      <c r="N33" s="23"/>
      <c r="O33" s="37"/>
      <c r="P33" s="12"/>
      <c r="Q33" s="13"/>
      <c r="R33" s="13"/>
      <c r="S33" s="13"/>
    </row>
    <row r="34" spans="1:19" ht="18" customHeight="1" x14ac:dyDescent="0.2">
      <c r="A34" s="3"/>
      <c r="B34" s="28" t="s">
        <v>2</v>
      </c>
      <c r="C34" s="28" t="s">
        <v>20</v>
      </c>
      <c r="D34" s="19"/>
      <c r="E34" s="19"/>
      <c r="F34" s="19"/>
      <c r="G34" s="38"/>
      <c r="H34" s="16"/>
      <c r="I34" s="22"/>
      <c r="J34" s="24"/>
      <c r="K34" s="22"/>
      <c r="L34" s="22"/>
      <c r="M34" s="23" t="s">
        <v>32</v>
      </c>
      <c r="N34" s="23" t="s">
        <v>35</v>
      </c>
      <c r="O34" s="33"/>
      <c r="P34" s="12"/>
      <c r="Q34" s="13"/>
      <c r="R34" s="13"/>
      <c r="S34" s="13"/>
    </row>
    <row r="35" spans="1:19" ht="18" customHeight="1" x14ac:dyDescent="0.2">
      <c r="A35" s="15"/>
      <c r="B35" s="31"/>
      <c r="C35" s="36"/>
      <c r="D35" s="20" t="s">
        <v>26</v>
      </c>
      <c r="E35" s="20"/>
      <c r="F35" s="18"/>
      <c r="G35" s="20"/>
      <c r="H35" s="20"/>
      <c r="I35" s="23"/>
      <c r="J35" s="23"/>
      <c r="K35" s="23"/>
      <c r="L35" s="23"/>
      <c r="M35" s="23">
        <f>I35*K35</f>
        <v>0</v>
      </c>
      <c r="N35" s="23">
        <f>M35*10*365*0.1</f>
        <v>0</v>
      </c>
      <c r="O35" s="37"/>
      <c r="P35" s="12"/>
      <c r="Q35" s="13"/>
      <c r="R35" s="13"/>
      <c r="S35" s="13"/>
    </row>
    <row r="36" spans="1:19" ht="18" customHeight="1" x14ac:dyDescent="0.2">
      <c r="A36" s="15"/>
      <c r="B36" s="31"/>
      <c r="C36" s="36"/>
      <c r="D36" s="20" t="s">
        <v>30</v>
      </c>
      <c r="E36" s="20"/>
      <c r="F36" s="18"/>
      <c r="G36" s="20"/>
      <c r="H36" s="20"/>
      <c r="I36" s="23"/>
      <c r="J36" s="23"/>
      <c r="K36" s="23"/>
      <c r="L36" s="23"/>
      <c r="M36" s="23">
        <f>I36*K36</f>
        <v>0</v>
      </c>
      <c r="N36" s="23">
        <f>M36*10*365*0.1</f>
        <v>0</v>
      </c>
      <c r="O36" s="37"/>
      <c r="P36" s="12"/>
      <c r="Q36" s="13"/>
      <c r="R36" s="13"/>
      <c r="S36" s="13"/>
    </row>
    <row r="37" spans="1:19" ht="18" customHeight="1" x14ac:dyDescent="0.2">
      <c r="A37" s="15"/>
      <c r="B37" s="31"/>
      <c r="C37" s="36"/>
      <c r="D37" s="20" t="s">
        <v>33</v>
      </c>
      <c r="E37" s="20"/>
      <c r="F37" s="18"/>
      <c r="G37" s="20"/>
      <c r="H37" s="20"/>
      <c r="I37" s="23"/>
      <c r="J37" s="23"/>
      <c r="K37" s="23"/>
      <c r="L37" s="23"/>
      <c r="M37" s="23">
        <f>I37*K37</f>
        <v>0</v>
      </c>
      <c r="N37" s="23">
        <f>M37*10*365*0.1</f>
        <v>0</v>
      </c>
      <c r="O37" s="37"/>
      <c r="P37" s="12"/>
      <c r="Q37" s="13"/>
      <c r="R37" s="13"/>
      <c r="S37" s="13"/>
    </row>
    <row r="38" spans="1:19" ht="18" customHeight="1" x14ac:dyDescent="0.2">
      <c r="A38" s="15"/>
      <c r="B38" s="31"/>
      <c r="C38" s="36"/>
      <c r="D38" s="20" t="s">
        <v>34</v>
      </c>
      <c r="E38" s="20"/>
      <c r="F38" s="18"/>
      <c r="G38" s="20"/>
      <c r="H38" s="20"/>
      <c r="I38" s="23"/>
      <c r="J38" s="23"/>
      <c r="K38" s="23"/>
      <c r="L38" s="23"/>
      <c r="M38" s="23">
        <f>I38*K38</f>
        <v>0</v>
      </c>
      <c r="N38" s="23">
        <f>M38*10*365*0.1</f>
        <v>0</v>
      </c>
      <c r="O38" s="37"/>
      <c r="P38" s="12"/>
      <c r="Q38" s="13"/>
      <c r="R38" s="13"/>
      <c r="S38" s="13"/>
    </row>
    <row r="39" spans="1:19" ht="18" customHeight="1" x14ac:dyDescent="0.2">
      <c r="A39" s="3"/>
      <c r="B39" s="31"/>
      <c r="C39" s="32"/>
      <c r="D39" s="20" t="s">
        <v>36</v>
      </c>
      <c r="E39" s="19"/>
      <c r="F39" s="19"/>
      <c r="G39" s="19"/>
      <c r="H39" s="19"/>
      <c r="I39" s="22"/>
      <c r="J39" s="22"/>
      <c r="K39" s="22"/>
      <c r="L39" s="22"/>
      <c r="M39" s="23">
        <f>I39*K39</f>
        <v>0</v>
      </c>
      <c r="N39" s="23">
        <f>M39*10*365*0.1</f>
        <v>0</v>
      </c>
      <c r="O39" s="39"/>
      <c r="P39" s="12"/>
      <c r="Q39" s="13"/>
      <c r="R39" s="13"/>
      <c r="S39" s="13"/>
    </row>
    <row r="40" spans="1:19" ht="18" customHeight="1" x14ac:dyDescent="0.2">
      <c r="A40" s="15"/>
      <c r="B40" s="31"/>
      <c r="C40" s="36"/>
      <c r="D40" s="20"/>
      <c r="E40" s="20"/>
      <c r="F40" s="18"/>
      <c r="G40" s="20"/>
      <c r="H40" s="20"/>
      <c r="I40" s="23"/>
      <c r="J40" s="23"/>
      <c r="K40" s="23"/>
      <c r="L40" s="23"/>
      <c r="M40" s="23"/>
      <c r="N40" s="23"/>
      <c r="O40" s="40"/>
      <c r="P40" s="12"/>
      <c r="Q40" s="13"/>
      <c r="R40" s="13"/>
      <c r="S40" s="13"/>
    </row>
    <row r="41" spans="1:19" ht="18" customHeight="1" x14ac:dyDescent="0.2">
      <c r="A41" s="15"/>
      <c r="B41" s="31"/>
      <c r="C41" s="36"/>
      <c r="D41" s="20"/>
      <c r="E41" s="20"/>
      <c r="F41" s="18"/>
      <c r="G41" s="20"/>
      <c r="H41" s="20"/>
      <c r="I41" s="23"/>
      <c r="J41" s="23"/>
      <c r="K41" s="23"/>
      <c r="L41" s="23"/>
      <c r="M41" s="23"/>
      <c r="N41" s="23"/>
      <c r="O41" s="37"/>
      <c r="P41" s="12"/>
      <c r="Q41" s="13"/>
      <c r="R41" s="13"/>
      <c r="S41" s="13"/>
    </row>
    <row r="42" spans="1:19" ht="18" customHeight="1" x14ac:dyDescent="0.2">
      <c r="A42" s="15"/>
      <c r="B42" s="31"/>
      <c r="C42" s="36"/>
      <c r="D42" s="20"/>
      <c r="E42" s="20"/>
      <c r="F42" s="18"/>
      <c r="G42" s="20"/>
      <c r="H42" s="20"/>
      <c r="I42" s="23"/>
      <c r="J42" s="23"/>
      <c r="K42" s="23"/>
      <c r="L42" s="23"/>
      <c r="M42" s="23" t="s">
        <v>37</v>
      </c>
      <c r="N42" s="23"/>
      <c r="O42" s="37"/>
      <c r="P42" s="12"/>
      <c r="Q42" s="13"/>
      <c r="R42" s="13"/>
      <c r="S42" s="13"/>
    </row>
    <row r="43" spans="1:19" ht="18" customHeight="1" x14ac:dyDescent="0.2">
      <c r="A43" s="15"/>
      <c r="B43" s="31"/>
      <c r="C43" s="36"/>
      <c r="D43" s="20"/>
      <c r="E43" s="20"/>
      <c r="F43" s="18"/>
      <c r="G43" s="20"/>
      <c r="H43" s="20"/>
      <c r="I43" s="23"/>
      <c r="J43" s="23"/>
      <c r="K43" s="23"/>
      <c r="L43" s="23"/>
      <c r="M43" s="23">
        <f>SUM(M35:M39)</f>
        <v>0</v>
      </c>
      <c r="N43" s="23"/>
      <c r="O43" s="37"/>
      <c r="P43" s="12"/>
      <c r="Q43" s="13"/>
      <c r="R43" s="13"/>
      <c r="S43" s="13"/>
    </row>
    <row r="44" spans="1:19" ht="18" customHeight="1" x14ac:dyDescent="0.2">
      <c r="A44" s="3"/>
      <c r="B44" s="31"/>
      <c r="C44" s="32"/>
      <c r="D44" s="20"/>
      <c r="E44" s="19"/>
      <c r="F44" s="19"/>
      <c r="G44" s="19"/>
      <c r="H44" s="19"/>
      <c r="I44" s="22"/>
      <c r="J44" s="22"/>
      <c r="K44" s="22"/>
      <c r="L44" s="22"/>
      <c r="M44" s="23" t="s">
        <v>39</v>
      </c>
      <c r="N44" s="22"/>
      <c r="O44" s="33"/>
      <c r="P44" s="12"/>
      <c r="Q44" s="13"/>
      <c r="R44" s="13"/>
      <c r="S44" s="13"/>
    </row>
    <row r="45" spans="1:19" ht="18" customHeight="1" x14ac:dyDescent="0.2">
      <c r="A45" s="15"/>
      <c r="B45" s="31"/>
      <c r="C45" s="36"/>
      <c r="D45" s="20"/>
      <c r="E45" s="20"/>
      <c r="F45" s="18"/>
      <c r="G45" s="20"/>
      <c r="H45" s="20"/>
      <c r="I45" s="23"/>
      <c r="J45" s="23"/>
      <c r="K45" s="23"/>
      <c r="L45" s="23"/>
      <c r="M45" s="23">
        <v>0</v>
      </c>
      <c r="N45" s="23"/>
      <c r="O45" s="37"/>
      <c r="P45" s="12"/>
      <c r="Q45" s="13"/>
      <c r="R45" s="13"/>
      <c r="S45" s="13"/>
    </row>
    <row r="46" spans="1:19" ht="18" customHeight="1" x14ac:dyDescent="0.2">
      <c r="A46" s="15"/>
      <c r="B46" s="31"/>
      <c r="C46" s="36"/>
      <c r="D46" s="20"/>
      <c r="E46" s="20"/>
      <c r="F46" s="18"/>
      <c r="G46" s="20"/>
      <c r="H46" s="20"/>
      <c r="I46" s="23"/>
      <c r="J46" s="23"/>
      <c r="K46" s="23"/>
      <c r="L46" s="23"/>
      <c r="M46" s="23" t="s">
        <v>38</v>
      </c>
      <c r="N46" s="23"/>
      <c r="O46" s="37"/>
      <c r="P46" s="12"/>
      <c r="Q46" s="13"/>
      <c r="R46" s="13"/>
      <c r="S46" s="13"/>
    </row>
    <row r="47" spans="1:19" ht="18" customHeight="1" x14ac:dyDescent="0.2">
      <c r="A47" s="15"/>
      <c r="B47" s="31"/>
      <c r="C47" s="36"/>
      <c r="D47" s="20"/>
      <c r="E47" s="20"/>
      <c r="F47" s="18"/>
      <c r="G47" s="20"/>
      <c r="H47" s="20"/>
      <c r="I47" s="23"/>
      <c r="J47" s="23"/>
      <c r="K47" s="23"/>
      <c r="L47" s="23"/>
      <c r="M47" s="23">
        <f>(M45-M43)*10*365*0.1</f>
        <v>0</v>
      </c>
      <c r="N47" s="23"/>
      <c r="O47" s="37"/>
      <c r="P47" s="12"/>
      <c r="Q47" s="13"/>
      <c r="R47" s="13"/>
      <c r="S47" s="13"/>
    </row>
    <row r="48" spans="1:19" ht="18" customHeight="1" x14ac:dyDescent="0.2">
      <c r="A48" s="15"/>
      <c r="B48" s="31"/>
      <c r="C48" s="36"/>
      <c r="D48" s="20"/>
      <c r="E48" s="20"/>
      <c r="F48" s="18"/>
      <c r="G48" s="20"/>
      <c r="H48" s="20"/>
      <c r="I48" s="23"/>
      <c r="J48" s="23"/>
      <c r="K48" s="23"/>
      <c r="L48" s="23"/>
      <c r="M48" s="23"/>
      <c r="N48" s="23"/>
      <c r="O48" s="37"/>
      <c r="P48" s="12"/>
      <c r="Q48" s="13"/>
      <c r="R48" s="13"/>
      <c r="S48" s="13"/>
    </row>
    <row r="49" spans="1:19" ht="18" customHeight="1" x14ac:dyDescent="0.2">
      <c r="A49" s="3"/>
      <c r="B49" s="31"/>
      <c r="C49" s="32"/>
      <c r="D49" s="20"/>
      <c r="E49" s="19"/>
      <c r="F49" s="19"/>
      <c r="G49" s="19"/>
      <c r="H49" s="19"/>
      <c r="I49" s="22"/>
      <c r="J49" s="22"/>
      <c r="K49" s="22"/>
      <c r="L49" s="22"/>
      <c r="M49" s="22"/>
      <c r="N49" s="22"/>
      <c r="O49" s="33"/>
      <c r="P49" s="12"/>
      <c r="Q49" s="13"/>
      <c r="R49" s="13"/>
      <c r="S49" s="13"/>
    </row>
    <row r="50" spans="1:19" ht="18" customHeight="1" x14ac:dyDescent="0.2">
      <c r="A50" s="15"/>
      <c r="B50" s="31"/>
      <c r="C50" s="36"/>
      <c r="D50" s="20"/>
      <c r="E50" s="20"/>
      <c r="F50" s="18"/>
      <c r="G50" s="20"/>
      <c r="H50" s="20"/>
      <c r="I50" s="23"/>
      <c r="J50" s="23"/>
      <c r="K50" s="23"/>
      <c r="L50" s="23"/>
      <c r="M50" s="23"/>
      <c r="N50" s="23"/>
      <c r="O50" s="37"/>
      <c r="P50" s="12"/>
      <c r="Q50" s="13"/>
      <c r="R50" s="13"/>
      <c r="S50" s="13"/>
    </row>
    <row r="51" spans="1:19" ht="18" customHeight="1" x14ac:dyDescent="0.2">
      <c r="A51" s="15"/>
      <c r="B51" s="31"/>
      <c r="C51" s="36"/>
      <c r="D51" s="20"/>
      <c r="E51" s="20"/>
      <c r="F51" s="18"/>
      <c r="G51" s="20"/>
      <c r="H51" s="20"/>
      <c r="I51" s="23"/>
      <c r="J51" s="23"/>
      <c r="K51" s="23"/>
      <c r="L51" s="23"/>
      <c r="M51" s="23"/>
      <c r="N51" s="23"/>
      <c r="O51" s="37"/>
      <c r="P51" s="12"/>
      <c r="Q51" s="13"/>
      <c r="R51" s="13"/>
      <c r="S51" s="13"/>
    </row>
    <row r="52" spans="1:19" ht="18" customHeight="1" x14ac:dyDescent="0.2">
      <c r="A52" s="15"/>
      <c r="B52" s="31"/>
      <c r="C52" s="36"/>
      <c r="D52" s="20"/>
      <c r="E52" s="20"/>
      <c r="F52" s="18"/>
      <c r="G52" s="20"/>
      <c r="H52" s="20"/>
      <c r="I52" s="23"/>
      <c r="J52" s="23"/>
      <c r="K52" s="23"/>
      <c r="L52" s="23"/>
      <c r="M52" s="23"/>
      <c r="N52" s="23"/>
      <c r="O52" s="37"/>
      <c r="P52" s="12"/>
      <c r="Q52" s="13"/>
      <c r="R52" s="13"/>
      <c r="S52" s="13"/>
    </row>
    <row r="53" spans="1:19" ht="18" customHeight="1" x14ac:dyDescent="0.2">
      <c r="A53" s="15"/>
      <c r="B53" s="31"/>
      <c r="C53" s="36"/>
      <c r="D53" s="20"/>
      <c r="E53" s="20"/>
      <c r="F53" s="18"/>
      <c r="G53" s="20"/>
      <c r="H53" s="20"/>
      <c r="I53" s="23"/>
      <c r="J53" s="23"/>
      <c r="K53" s="23"/>
      <c r="L53" s="23"/>
      <c r="M53" s="23"/>
      <c r="N53" s="23"/>
      <c r="O53" s="37"/>
      <c r="P53" s="12"/>
      <c r="Q53" s="13"/>
      <c r="R53" s="13"/>
      <c r="S53" s="13"/>
    </row>
    <row r="54" spans="1:19" ht="18" customHeight="1" x14ac:dyDescent="0.2">
      <c r="A54" s="3"/>
      <c r="B54" s="31"/>
      <c r="C54" s="32"/>
      <c r="D54" s="20"/>
      <c r="E54" s="19"/>
      <c r="F54" s="19"/>
      <c r="G54" s="19"/>
      <c r="H54" s="19"/>
      <c r="I54" s="22"/>
      <c r="J54" s="22"/>
      <c r="K54" s="22"/>
      <c r="L54" s="22"/>
      <c r="M54" s="22"/>
      <c r="N54" s="22"/>
      <c r="O54" s="33"/>
      <c r="P54" s="12"/>
      <c r="Q54" s="13"/>
      <c r="R54" s="13"/>
      <c r="S54" s="13"/>
    </row>
    <row r="55" spans="1:19" ht="18" customHeight="1" x14ac:dyDescent="0.2">
      <c r="A55" s="15"/>
      <c r="B55" s="31"/>
      <c r="C55" s="36"/>
      <c r="D55" s="20"/>
      <c r="E55" s="20"/>
      <c r="F55" s="18"/>
      <c r="G55" s="20"/>
      <c r="H55" s="20"/>
      <c r="I55" s="23"/>
      <c r="J55" s="23"/>
      <c r="K55" s="23"/>
      <c r="L55" s="23"/>
      <c r="M55" s="23"/>
      <c r="N55" s="23"/>
      <c r="O55" s="37"/>
      <c r="P55" s="12"/>
      <c r="Q55" s="13"/>
      <c r="R55" s="13"/>
      <c r="S55" s="13"/>
    </row>
    <row r="56" spans="1:19" ht="18" customHeight="1" x14ac:dyDescent="0.2">
      <c r="A56" s="3"/>
      <c r="B56" s="31"/>
      <c r="C56" s="32"/>
      <c r="D56" s="41"/>
      <c r="E56" s="41"/>
      <c r="F56" s="41"/>
      <c r="G56" s="42"/>
      <c r="H56" s="43"/>
      <c r="I56" s="44"/>
      <c r="J56" s="45"/>
      <c r="K56" s="44"/>
      <c r="L56" s="44"/>
      <c r="M56" s="44"/>
      <c r="N56" s="44"/>
      <c r="O56" s="33"/>
      <c r="P56" s="12"/>
      <c r="Q56" s="13"/>
      <c r="R56" s="13"/>
      <c r="S56" s="13"/>
    </row>
    <row r="57" spans="1:19" ht="18" customHeight="1" x14ac:dyDescent="0.2">
      <c r="A57" s="15"/>
      <c r="B57" s="31"/>
      <c r="C57" s="46"/>
      <c r="D57" s="47"/>
      <c r="E57" s="47"/>
      <c r="F57" s="47"/>
      <c r="G57" s="47"/>
      <c r="H57" s="48"/>
      <c r="I57" s="49"/>
      <c r="J57" s="49"/>
      <c r="K57" s="49"/>
      <c r="L57" s="49"/>
      <c r="M57" s="49"/>
      <c r="N57" s="49"/>
      <c r="O57" s="37"/>
      <c r="P57" s="12"/>
      <c r="Q57" s="13"/>
      <c r="R57" s="13"/>
      <c r="S57" s="13"/>
    </row>
    <row r="58" spans="1:19" ht="18" customHeight="1" x14ac:dyDescent="0.2">
      <c r="A58" s="3"/>
      <c r="B58" s="31"/>
      <c r="C58" s="32"/>
      <c r="D58" s="41"/>
      <c r="E58" s="41"/>
      <c r="F58" s="41"/>
      <c r="G58" s="42"/>
      <c r="H58" s="43"/>
      <c r="I58" s="44"/>
      <c r="J58" s="45"/>
      <c r="K58" s="44"/>
      <c r="L58" s="44"/>
      <c r="M58" s="44"/>
      <c r="N58" s="44"/>
      <c r="O58" s="33"/>
      <c r="P58" s="12"/>
      <c r="Q58" s="13"/>
      <c r="R58" s="13"/>
      <c r="S58" s="13"/>
    </row>
    <row r="59" spans="1:19" ht="18" customHeight="1" x14ac:dyDescent="0.2">
      <c r="A59" s="15"/>
      <c r="B59" s="31"/>
      <c r="C59" s="36"/>
      <c r="D59" s="47"/>
      <c r="E59" s="47"/>
      <c r="F59" s="47"/>
      <c r="G59" s="47"/>
      <c r="H59" s="48"/>
      <c r="I59" s="49"/>
      <c r="J59" s="49"/>
      <c r="K59" s="49"/>
      <c r="L59" s="49"/>
      <c r="M59" s="49"/>
      <c r="N59" s="49"/>
      <c r="O59" s="37"/>
      <c r="P59" s="12"/>
      <c r="Q59" s="13"/>
      <c r="R59" s="13"/>
      <c r="S59" s="13"/>
    </row>
    <row r="60" spans="1:19" ht="18" customHeight="1" x14ac:dyDescent="0.2">
      <c r="A60" s="3"/>
      <c r="B60" s="31"/>
      <c r="C60" s="32"/>
      <c r="D60" s="41"/>
      <c r="E60" s="41"/>
      <c r="F60" s="41"/>
      <c r="G60" s="42"/>
      <c r="H60" s="43"/>
      <c r="I60" s="44"/>
      <c r="J60" s="45"/>
      <c r="K60" s="44"/>
      <c r="L60" s="44"/>
      <c r="M60" s="44"/>
      <c r="N60" s="44"/>
      <c r="O60" s="33"/>
      <c r="P60" s="12"/>
      <c r="Q60" s="13"/>
      <c r="R60" s="13"/>
      <c r="S60" s="13"/>
    </row>
    <row r="61" spans="1:19" ht="18" customHeight="1" x14ac:dyDescent="0.2">
      <c r="A61" s="15"/>
      <c r="B61" s="31"/>
      <c r="C61" s="46"/>
      <c r="D61" s="47"/>
      <c r="E61" s="47"/>
      <c r="F61" s="47"/>
      <c r="G61" s="47"/>
      <c r="H61" s="48"/>
      <c r="I61" s="49"/>
      <c r="J61" s="49"/>
      <c r="K61" s="49"/>
      <c r="L61" s="49"/>
      <c r="M61" s="49"/>
      <c r="N61" s="49"/>
      <c r="O61" s="37"/>
      <c r="P61" s="12"/>
      <c r="Q61" s="13"/>
      <c r="R61" s="13"/>
      <c r="S61" s="13"/>
    </row>
    <row r="62" spans="1:19" ht="18" customHeight="1" x14ac:dyDescent="0.2">
      <c r="A62" s="3"/>
      <c r="B62" s="31"/>
      <c r="C62" s="32"/>
      <c r="D62" s="41"/>
      <c r="E62" s="41"/>
      <c r="F62" s="41"/>
      <c r="G62" s="42"/>
      <c r="H62" s="43"/>
      <c r="I62" s="44"/>
      <c r="J62" s="45"/>
      <c r="K62" s="44"/>
      <c r="L62" s="44"/>
      <c r="M62" s="44"/>
      <c r="N62" s="44"/>
      <c r="O62" s="33"/>
      <c r="P62" s="12"/>
      <c r="Q62" s="13"/>
      <c r="R62" s="13"/>
      <c r="S62" s="13"/>
    </row>
    <row r="63" spans="1:19" ht="18" customHeight="1" x14ac:dyDescent="0.2">
      <c r="A63" s="15"/>
      <c r="B63" s="31"/>
      <c r="C63" s="46"/>
      <c r="D63" s="47"/>
      <c r="E63" s="47"/>
      <c r="F63" s="47"/>
      <c r="G63" s="47"/>
      <c r="H63" s="48"/>
      <c r="I63" s="49"/>
      <c r="J63" s="49"/>
      <c r="K63" s="49"/>
      <c r="L63" s="49"/>
      <c r="M63" s="49"/>
      <c r="N63" s="49"/>
      <c r="O63" s="37"/>
      <c r="P63" s="12"/>
      <c r="Q63" s="13"/>
      <c r="R63" s="13"/>
      <c r="S63" s="13"/>
    </row>
    <row r="64" spans="1:19" ht="18" customHeight="1" x14ac:dyDescent="0.2">
      <c r="A64" s="3"/>
      <c r="B64" s="31"/>
      <c r="C64" s="32"/>
      <c r="D64" s="41"/>
      <c r="E64" s="41"/>
      <c r="F64" s="41"/>
      <c r="G64" s="42"/>
      <c r="H64" s="43"/>
      <c r="I64" s="44"/>
      <c r="J64" s="45"/>
      <c r="K64" s="44"/>
      <c r="L64" s="44"/>
      <c r="M64" s="44"/>
      <c r="N64" s="44"/>
      <c r="O64" s="33"/>
      <c r="P64" s="12"/>
      <c r="Q64" s="13"/>
      <c r="R64" s="13"/>
      <c r="S64" s="13"/>
    </row>
    <row r="65" spans="1:19" ht="18" customHeight="1" x14ac:dyDescent="0.2">
      <c r="A65" s="15"/>
      <c r="B65" s="31"/>
      <c r="C65" s="46"/>
      <c r="D65" s="47"/>
      <c r="E65" s="47"/>
      <c r="F65" s="47"/>
      <c r="G65" s="47"/>
      <c r="H65" s="48"/>
      <c r="I65" s="49"/>
      <c r="J65" s="49"/>
      <c r="K65" s="49"/>
      <c r="L65" s="49"/>
      <c r="M65" s="49"/>
      <c r="N65" s="49"/>
      <c r="O65" s="37"/>
      <c r="P65" s="12"/>
      <c r="Q65" s="13"/>
      <c r="R65" s="13"/>
      <c r="S65" s="13"/>
    </row>
    <row r="66" spans="1:19" ht="18" customHeight="1" x14ac:dyDescent="0.2">
      <c r="A66" s="3"/>
      <c r="B66" s="31"/>
      <c r="C66" s="32"/>
      <c r="D66" s="41"/>
      <c r="E66" s="41"/>
      <c r="F66" s="41"/>
      <c r="G66" s="42"/>
      <c r="H66" s="43"/>
      <c r="I66" s="44"/>
      <c r="J66" s="45"/>
      <c r="K66" s="44"/>
      <c r="L66" s="44"/>
      <c r="M66" s="44"/>
      <c r="N66" s="44"/>
      <c r="O66" s="33"/>
      <c r="P66" s="12"/>
      <c r="Q66" s="13"/>
      <c r="R66" s="13"/>
      <c r="S66" s="13"/>
    </row>
    <row r="67" spans="1:19" ht="18" customHeight="1" x14ac:dyDescent="0.2">
      <c r="A67" s="15"/>
      <c r="B67" s="31"/>
      <c r="C67" s="46"/>
      <c r="D67" s="47"/>
      <c r="E67" s="47"/>
      <c r="F67" s="47"/>
      <c r="G67" s="47"/>
      <c r="H67" s="48"/>
      <c r="I67" s="49"/>
      <c r="J67" s="49"/>
      <c r="K67" s="49"/>
      <c r="L67" s="49"/>
      <c r="M67" s="49"/>
      <c r="N67" s="49"/>
      <c r="O67" s="37"/>
      <c r="P67" s="12"/>
      <c r="Q67" s="13"/>
      <c r="R67" s="13"/>
      <c r="S67" s="13"/>
    </row>
    <row r="68" spans="1:19" ht="18" customHeight="1" x14ac:dyDescent="0.2">
      <c r="A68" s="3"/>
      <c r="B68" s="31"/>
      <c r="C68" s="32"/>
      <c r="D68" s="41"/>
      <c r="E68" s="41"/>
      <c r="F68" s="41"/>
      <c r="G68" s="42"/>
      <c r="H68" s="43"/>
      <c r="I68" s="44"/>
      <c r="J68" s="45"/>
      <c r="K68" s="44"/>
      <c r="L68" s="44"/>
      <c r="M68" s="44"/>
      <c r="N68" s="44"/>
      <c r="O68" s="33"/>
      <c r="P68" s="12"/>
      <c r="Q68" s="13"/>
      <c r="R68" s="13"/>
      <c r="S68" s="13"/>
    </row>
    <row r="69" spans="1:19" ht="18" customHeight="1" x14ac:dyDescent="0.2">
      <c r="A69" s="15"/>
      <c r="B69" s="31"/>
      <c r="C69" s="46"/>
      <c r="D69" s="47"/>
      <c r="E69" s="47"/>
      <c r="F69" s="47"/>
      <c r="G69" s="47"/>
      <c r="H69" s="48"/>
      <c r="I69" s="49"/>
      <c r="J69" s="49"/>
      <c r="K69" s="49"/>
      <c r="L69" s="49"/>
      <c r="M69" s="49"/>
      <c r="N69" s="49"/>
      <c r="O69" s="37"/>
      <c r="P69" s="12"/>
      <c r="Q69" s="13"/>
      <c r="R69" s="13"/>
      <c r="S69" s="13"/>
    </row>
    <row r="70" spans="1:19" ht="18" customHeight="1" x14ac:dyDescent="0.2">
      <c r="A70" s="3"/>
      <c r="B70" s="31"/>
      <c r="C70" s="32"/>
      <c r="D70" s="41"/>
      <c r="E70" s="41"/>
      <c r="F70" s="41"/>
      <c r="G70" s="42"/>
      <c r="H70" s="43"/>
      <c r="I70" s="44"/>
      <c r="J70" s="45"/>
      <c r="K70" s="44"/>
      <c r="L70" s="44"/>
      <c r="M70" s="44"/>
      <c r="N70" s="44"/>
      <c r="O70" s="33"/>
      <c r="P70" s="12"/>
      <c r="Q70" s="13"/>
      <c r="R70" s="13"/>
      <c r="S70" s="13"/>
    </row>
    <row r="71" spans="1:19" ht="18" customHeight="1" x14ac:dyDescent="0.2">
      <c r="A71" s="15"/>
      <c r="B71" s="31"/>
      <c r="C71" s="46"/>
      <c r="D71" s="47"/>
      <c r="E71" s="47"/>
      <c r="F71" s="47"/>
      <c r="G71" s="47"/>
      <c r="H71" s="48"/>
      <c r="I71" s="49"/>
      <c r="J71" s="49"/>
      <c r="K71" s="49"/>
      <c r="L71" s="49"/>
      <c r="M71" s="49"/>
      <c r="N71" s="49"/>
      <c r="O71" s="37"/>
      <c r="P71" s="12"/>
      <c r="Q71" s="13"/>
      <c r="R71" s="13"/>
      <c r="S71" s="13"/>
    </row>
    <row r="72" spans="1:19" ht="18" customHeight="1" x14ac:dyDescent="0.2">
      <c r="A72" s="3"/>
      <c r="B72" s="31"/>
      <c r="C72" s="32"/>
      <c r="D72" s="41"/>
      <c r="E72" s="41"/>
      <c r="F72" s="41"/>
      <c r="G72" s="42"/>
      <c r="H72" s="43"/>
      <c r="I72" s="44"/>
      <c r="J72" s="45"/>
      <c r="K72" s="44"/>
      <c r="L72" s="44"/>
      <c r="M72" s="44"/>
      <c r="N72" s="44"/>
      <c r="O72" s="33"/>
      <c r="P72" s="12"/>
      <c r="Q72" s="13"/>
      <c r="R72" s="13"/>
      <c r="S72" s="13"/>
    </row>
    <row r="73" spans="1:19" ht="18" customHeight="1" x14ac:dyDescent="0.2">
      <c r="A73" s="15"/>
      <c r="B73" s="31"/>
      <c r="C73" s="46"/>
      <c r="D73" s="47"/>
      <c r="E73" s="47"/>
      <c r="F73" s="47"/>
      <c r="G73" s="47"/>
      <c r="H73" s="48"/>
      <c r="I73" s="49"/>
      <c r="J73" s="49"/>
      <c r="K73" s="49"/>
      <c r="L73" s="49"/>
      <c r="M73" s="49"/>
      <c r="N73" s="49"/>
      <c r="O73" s="37"/>
      <c r="P73" s="12"/>
      <c r="Q73" s="13"/>
      <c r="R73" s="13"/>
      <c r="S73" s="13"/>
    </row>
  </sheetData>
  <sheetProtection sheet="1" objects="1" scenarios="1" selectLockedCells="1"/>
  <mergeCells count="4">
    <mergeCell ref="I18:L18"/>
    <mergeCell ref="D18:H18"/>
    <mergeCell ref="D7:H7"/>
    <mergeCell ref="J7:K7"/>
  </mergeCells>
  <phoneticPr fontId="1" type="noConversion"/>
  <pageMargins left="0.7" right="0.7" top="0.75" bottom="0.75" header="0.3" footer="0.3"/>
  <pageSetup paperSize="9" scale="31" orientation="portrait"/>
  <colBreaks count="1" manualBreakCount="1">
    <brk id="1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Valerio D'Angelo</dc:creator>
  <cp:lastModifiedBy>Microsoft Office User</cp:lastModifiedBy>
  <dcterms:created xsi:type="dcterms:W3CDTF">2019-06-07T12:19:11Z</dcterms:created>
  <dcterms:modified xsi:type="dcterms:W3CDTF">2023-06-07T10:42:36Z</dcterms:modified>
</cp:coreProperties>
</file>